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020"/>
  </bookViews>
  <sheets>
    <sheet name="Instructions" sheetId="2" r:id="rId1"/>
    <sheet name="DGS-30-382" sheetId="1" r:id="rId2"/>
  </sheets>
  <definedNames>
    <definedName name="_xlnm.Print_Area" localSheetId="1">'DGS-30-382'!$A$1:$I$379</definedName>
    <definedName name="_xlnm.Print_Titles" localSheetId="1">'DGS-30-382'!$15:$18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322" i="1" s="1"/>
  <c r="H40" i="1" l="1"/>
  <c r="H80" i="1"/>
  <c r="H105" i="1"/>
  <c r="H181" i="1"/>
  <c r="H288" i="1"/>
  <c r="H291" i="1" s="1"/>
  <c r="H297" i="1" s="1"/>
  <c r="H289" i="1" l="1"/>
  <c r="H290" i="1" s="1"/>
  <c r="H316" i="1" s="1"/>
  <c r="H317" i="1" s="1"/>
  <c r="I317" i="1" s="1"/>
  <c r="H296" i="1"/>
  <c r="H303" i="1"/>
  <c r="H292" i="1"/>
  <c r="H298" i="1"/>
  <c r="H36" i="1"/>
  <c r="H38" i="1" s="1"/>
  <c r="H24" i="1"/>
  <c r="H22" i="1"/>
  <c r="H23" i="1" s="1"/>
  <c r="H77" i="1"/>
  <c r="H78" i="1" s="1"/>
  <c r="H65" i="1"/>
  <c r="H69" i="1" s="1"/>
  <c r="H61" i="1"/>
  <c r="H62" i="1" s="1"/>
  <c r="H55" i="1"/>
  <c r="H59" i="1" s="1"/>
  <c r="H48" i="1"/>
  <c r="H52" i="1" s="1"/>
  <c r="H45" i="1"/>
  <c r="H47" i="1" s="1"/>
  <c r="H44" i="1"/>
  <c r="H41" i="1"/>
  <c r="H43" i="1" s="1"/>
  <c r="H354" i="1"/>
  <c r="H376" i="1" s="1"/>
  <c r="H377" i="1" s="1"/>
  <c r="H323" i="1"/>
  <c r="H349" i="1" s="1"/>
  <c r="H304" i="1" l="1"/>
  <c r="H305" i="1" s="1"/>
  <c r="H306" i="1" s="1"/>
  <c r="H26" i="1"/>
  <c r="H35" i="1" s="1"/>
  <c r="I316" i="1"/>
  <c r="H320" i="1"/>
  <c r="I320" i="1" s="1"/>
  <c r="H319" i="1"/>
  <c r="I319" i="1" s="1"/>
  <c r="H318" i="1"/>
  <c r="I318" i="1" s="1"/>
  <c r="H309" i="1"/>
  <c r="H311" i="1"/>
  <c r="H315" i="1" s="1"/>
  <c r="H310" i="1"/>
  <c r="H299" i="1"/>
  <c r="H300" i="1"/>
  <c r="H301" i="1"/>
  <c r="H302" i="1"/>
  <c r="H293" i="1"/>
  <c r="H294" i="1"/>
  <c r="H295" i="1"/>
  <c r="H307" i="1"/>
  <c r="H308" i="1"/>
  <c r="H25" i="1"/>
  <c r="H27" i="1" s="1"/>
  <c r="H33" i="1"/>
  <c r="H37" i="1"/>
  <c r="H34" i="1"/>
  <c r="H63" i="1"/>
  <c r="H64" i="1"/>
  <c r="H53" i="1"/>
  <c r="H54" i="1"/>
  <c r="H75" i="1"/>
  <c r="H73" i="1"/>
  <c r="H72" i="1"/>
  <c r="H71" i="1"/>
  <c r="H70" i="1"/>
  <c r="H74" i="1"/>
  <c r="H51" i="1"/>
  <c r="H60" i="1"/>
  <c r="H76" i="1"/>
  <c r="H46" i="1"/>
  <c r="H56" i="1"/>
  <c r="H42" i="1"/>
  <c r="H49" i="1"/>
  <c r="H57" i="1"/>
  <c r="H66" i="1"/>
  <c r="H50" i="1"/>
  <c r="H378" i="1"/>
  <c r="H379" i="1"/>
  <c r="H355" i="1"/>
  <c r="H374" i="1"/>
  <c r="H375" i="1"/>
  <c r="H346" i="1"/>
  <c r="H347" i="1"/>
  <c r="H324" i="1"/>
  <c r="H350" i="1"/>
  <c r="H334" i="1"/>
  <c r="H351" i="1"/>
  <c r="H339" i="1"/>
  <c r="H348" i="1"/>
  <c r="H81" i="1"/>
  <c r="H184" i="1"/>
  <c r="H187" i="1" s="1"/>
  <c r="H286" i="1" s="1"/>
  <c r="I286" i="1" s="1"/>
  <c r="H183" i="1"/>
  <c r="H186" i="1" s="1"/>
  <c r="H285" i="1" s="1"/>
  <c r="I285" i="1" s="1"/>
  <c r="H188" i="1"/>
  <c r="H189" i="1" s="1"/>
  <c r="H212" i="1" s="1"/>
  <c r="H182" i="1"/>
  <c r="H185" i="1" s="1"/>
  <c r="H282" i="1" s="1"/>
  <c r="H284" i="1" l="1"/>
  <c r="I284" i="1" s="1"/>
  <c r="I282" i="1"/>
  <c r="H312" i="1"/>
  <c r="H313" i="1"/>
  <c r="H314" i="1"/>
  <c r="H68" i="1"/>
  <c r="H67" i="1"/>
  <c r="H257" i="1"/>
  <c r="H263" i="1" s="1"/>
  <c r="H283" i="1"/>
  <c r="I283" i="1" s="1"/>
  <c r="H280" i="1"/>
  <c r="H281" i="1"/>
  <c r="I281" i="1" s="1"/>
  <c r="H373" i="1"/>
  <c r="H365" i="1"/>
  <c r="H361" i="1"/>
  <c r="H357" i="1"/>
  <c r="H356" i="1"/>
  <c r="H329" i="1"/>
  <c r="H325" i="1"/>
  <c r="H341" i="1"/>
  <c r="H340" i="1"/>
  <c r="H345" i="1"/>
  <c r="H344" i="1"/>
  <c r="H343" i="1"/>
  <c r="H342" i="1"/>
  <c r="H264" i="1"/>
  <c r="H274" i="1" s="1"/>
  <c r="H275" i="1" s="1"/>
  <c r="H353" i="1"/>
  <c r="H352" i="1"/>
  <c r="H338" i="1"/>
  <c r="H337" i="1"/>
  <c r="H336" i="1"/>
  <c r="H335" i="1"/>
  <c r="H215" i="1"/>
  <c r="H213" i="1"/>
  <c r="H214" i="1" s="1"/>
  <c r="H233" i="1"/>
  <c r="H234" i="1"/>
  <c r="H235" i="1" s="1"/>
  <c r="H236" i="1" s="1"/>
  <c r="H226" i="1"/>
  <c r="H227" i="1" s="1"/>
  <c r="H228" i="1" s="1"/>
  <c r="H230" i="1" s="1"/>
  <c r="H231" i="1" s="1"/>
  <c r="H191" i="1"/>
  <c r="H210" i="1"/>
  <c r="H194" i="1"/>
  <c r="H255" i="1" s="1"/>
  <c r="H211" i="1"/>
  <c r="H190" i="1"/>
  <c r="H237" i="1" s="1"/>
  <c r="H238" i="1" s="1"/>
  <c r="H209" i="1"/>
  <c r="H195" i="1"/>
  <c r="H198" i="1"/>
  <c r="H199" i="1" s="1"/>
  <c r="H200" i="1" s="1"/>
  <c r="H201" i="1"/>
  <c r="H205" i="1"/>
  <c r="H204" i="1"/>
  <c r="H106" i="1"/>
  <c r="H107" i="1" s="1"/>
  <c r="H116" i="1"/>
  <c r="H119" i="1" s="1"/>
  <c r="H112" i="1"/>
  <c r="H114" i="1" s="1"/>
  <c r="H111" i="1"/>
  <c r="H109" i="1"/>
  <c r="H110" i="1" s="1"/>
  <c r="H108" i="1"/>
  <c r="H103" i="1"/>
  <c r="H102" i="1"/>
  <c r="H101" i="1"/>
  <c r="H96" i="1"/>
  <c r="H100" i="1" s="1"/>
  <c r="H92" i="1"/>
  <c r="H94" i="1" s="1"/>
  <c r="H91" i="1"/>
  <c r="H84" i="1"/>
  <c r="H90" i="1" s="1"/>
  <c r="H83" i="1"/>
  <c r="H262" i="1" l="1"/>
  <c r="H279" i="1"/>
  <c r="H258" i="1"/>
  <c r="H259" i="1" s="1"/>
  <c r="H276" i="1"/>
  <c r="H277" i="1"/>
  <c r="H278" i="1" s="1"/>
  <c r="H364" i="1"/>
  <c r="H363" i="1"/>
  <c r="H362" i="1"/>
  <c r="H265" i="1"/>
  <c r="H266" i="1" s="1"/>
  <c r="H368" i="1"/>
  <c r="H367" i="1"/>
  <c r="H366" i="1"/>
  <c r="H372" i="1"/>
  <c r="H371" i="1"/>
  <c r="H370" i="1"/>
  <c r="H369" i="1"/>
  <c r="H358" i="1"/>
  <c r="H360" i="1"/>
  <c r="H359" i="1"/>
  <c r="H268" i="1"/>
  <c r="H269" i="1" s="1"/>
  <c r="H328" i="1"/>
  <c r="H327" i="1"/>
  <c r="H326" i="1"/>
  <c r="H333" i="1"/>
  <c r="I333" i="1" s="1"/>
  <c r="H271" i="1"/>
  <c r="H272" i="1" s="1"/>
  <c r="H273" i="1"/>
  <c r="H256" i="1"/>
  <c r="H202" i="1"/>
  <c r="H203" i="1"/>
  <c r="H243" i="1"/>
  <c r="H240" i="1"/>
  <c r="H239" i="1"/>
  <c r="H244" i="1"/>
  <c r="I244" i="1" s="1"/>
  <c r="H196" i="1"/>
  <c r="H197" i="1"/>
  <c r="H208" i="1"/>
  <c r="H207" i="1"/>
  <c r="H206" i="1"/>
  <c r="H261" i="1"/>
  <c r="H192" i="1"/>
  <c r="H248" i="1" s="1"/>
  <c r="H193" i="1"/>
  <c r="H254" i="1" s="1"/>
  <c r="H245" i="1"/>
  <c r="H216" i="1"/>
  <c r="H217" i="1"/>
  <c r="H218" i="1" s="1"/>
  <c r="H220" i="1" s="1"/>
  <c r="H224" i="1" s="1"/>
  <c r="H229" i="1"/>
  <c r="H232" i="1" s="1"/>
  <c r="H115" i="1"/>
  <c r="H117" i="1"/>
  <c r="H118" i="1"/>
  <c r="H113" i="1"/>
  <c r="H120" i="1"/>
  <c r="H125" i="1" s="1"/>
  <c r="H177" i="1"/>
  <c r="H97" i="1"/>
  <c r="H98" i="1"/>
  <c r="H99" i="1"/>
  <c r="H93" i="1"/>
  <c r="H95" i="1"/>
  <c r="H85" i="1"/>
  <c r="H86" i="1"/>
  <c r="H87" i="1"/>
  <c r="H88" i="1"/>
  <c r="H89" i="1"/>
  <c r="H82" i="1"/>
  <c r="I232" i="1" l="1"/>
  <c r="H332" i="1"/>
  <c r="I332" i="1" s="1"/>
  <c r="H179" i="1"/>
  <c r="I179" i="1" s="1"/>
  <c r="I177" i="1"/>
  <c r="H260" i="1"/>
  <c r="H267" i="1"/>
  <c r="H270" i="1"/>
  <c r="H242" i="1"/>
  <c r="H241" i="1"/>
  <c r="H250" i="1"/>
  <c r="H249" i="1"/>
  <c r="H253" i="1"/>
  <c r="H246" i="1"/>
  <c r="H247" i="1"/>
  <c r="H221" i="1"/>
  <c r="H222" i="1"/>
  <c r="H223" i="1"/>
  <c r="H219" i="1"/>
  <c r="H225" i="1" s="1"/>
  <c r="H128" i="1"/>
  <c r="H127" i="1"/>
  <c r="H133" i="1"/>
  <c r="H132" i="1"/>
  <c r="H130" i="1"/>
  <c r="H129" i="1"/>
  <c r="H126" i="1"/>
  <c r="H134" i="1"/>
  <c r="H155" i="1"/>
  <c r="H158" i="1"/>
  <c r="H159" i="1"/>
  <c r="H168" i="1"/>
  <c r="H176" i="1"/>
  <c r="H121" i="1"/>
  <c r="H122" i="1" s="1"/>
  <c r="H123" i="1" s="1"/>
  <c r="H135" i="1"/>
  <c r="H178" i="1"/>
  <c r="I178" i="1" s="1"/>
  <c r="H331" i="1" l="1"/>
  <c r="I225" i="1"/>
  <c r="H252" i="1"/>
  <c r="H251" i="1"/>
  <c r="H170" i="1"/>
  <c r="H174" i="1"/>
  <c r="H171" i="1"/>
  <c r="H175" i="1"/>
  <c r="H165" i="1"/>
  <c r="H163" i="1"/>
  <c r="H160" i="1"/>
  <c r="H164" i="1"/>
  <c r="H157" i="1"/>
  <c r="H139" i="1"/>
  <c r="H138" i="1"/>
  <c r="H145" i="1"/>
  <c r="H146" i="1" s="1"/>
  <c r="H147" i="1" s="1"/>
  <c r="H144" i="1"/>
  <c r="H141" i="1"/>
  <c r="H140" i="1"/>
  <c r="H149" i="1"/>
  <c r="H137" i="1"/>
  <c r="H148" i="1"/>
  <c r="H124" i="1"/>
  <c r="H136" i="1" s="1"/>
  <c r="I136" i="1" s="1"/>
  <c r="H330" i="1" l="1"/>
  <c r="I330" i="1" s="1"/>
  <c r="I331" i="1"/>
  <c r="H156" i="1"/>
  <c r="I156" i="1" s="1"/>
  <c r="H172" i="1"/>
  <c r="H173" i="1"/>
  <c r="I173" i="1" s="1"/>
  <c r="H161" i="1"/>
  <c r="H162" i="1"/>
  <c r="H167" i="1"/>
  <c r="H166" i="1"/>
  <c r="H169" i="1"/>
  <c r="I169" i="1" s="1"/>
  <c r="H154" i="1"/>
  <c r="H151" i="1"/>
  <c r="H150" i="1"/>
  <c r="H153" i="1"/>
  <c r="H152" i="1"/>
  <c r="H143" i="1"/>
  <c r="H142" i="1"/>
</calcChain>
</file>

<file path=xl/sharedStrings.xml><?xml version="1.0" encoding="utf-8"?>
<sst xmlns="http://schemas.openxmlformats.org/spreadsheetml/2006/main" count="414" uniqueCount="405">
  <si>
    <r>
      <rPr>
        <b/>
        <sz val="10"/>
        <color indexed="8"/>
        <rFont val="Arial"/>
        <family val="2"/>
      </rPr>
      <t>DGS-30-382</t>
    </r>
    <r>
      <rPr>
        <sz val="10"/>
        <color indexed="8"/>
        <rFont val="Arial"/>
        <family val="2"/>
      </rPr>
      <t xml:space="preserve">
(Rev. 07/21)</t>
    </r>
  </si>
  <si>
    <t>VEES CHECKLIST</t>
  </si>
  <si>
    <t>INSTITUTION/AGENCY:</t>
  </si>
  <si>
    <t>PROJECT TITLE:</t>
  </si>
  <si>
    <t>PROJECT NO:</t>
  </si>
  <si>
    <t>xxx-xxxxx-xxx</t>
  </si>
  <si>
    <t>A/E OF RECORD:</t>
  </si>
  <si>
    <t>CONTRACTOR:</t>
  </si>
  <si>
    <r>
      <t xml:space="preserve">Applicable to
Project  </t>
    </r>
    <r>
      <rPr>
        <sz val="11"/>
        <color theme="1"/>
        <rFont val="Arial"/>
        <family val="2"/>
      </rPr>
      <t>(Y/N)</t>
    </r>
  </si>
  <si>
    <t>Remarks / Justification</t>
  </si>
  <si>
    <t>(IgCC 2018 as modified by the current CPSM edition)</t>
  </si>
  <si>
    <t>Chapter 4 - Applicability</t>
  </si>
  <si>
    <t>Y</t>
  </si>
  <si>
    <t>a. VEES Chapters 5 through 11</t>
  </si>
  <si>
    <t>b. LEED Certified</t>
  </si>
  <si>
    <t>c. Green Globes Certified</t>
  </si>
  <si>
    <t>401.3 Mandatory Provisions</t>
  </si>
  <si>
    <t>401.3.1 Minimum Electric Vehicle Charging Infrastructure</t>
  </si>
  <si>
    <t>401.3.2 Minimum Energy Monitoring, Tracking, and Reporting</t>
  </si>
  <si>
    <t>401.3.3 Documentation</t>
  </si>
  <si>
    <t>401.3.3.1 Statement of VEES Compliance</t>
  </si>
  <si>
    <t>401.3.3.2 Supporting Documentation</t>
  </si>
  <si>
    <t>Chapter 5 - Site Sustainability</t>
  </si>
  <si>
    <t>501.3 Mandatory Provisions</t>
  </si>
  <si>
    <t>501.3.1 Site Selection</t>
  </si>
  <si>
    <t>501.3.1.1 Allowable Sites</t>
  </si>
  <si>
    <t>501.3.1.2 Prohibited Development Activity</t>
  </si>
  <si>
    <t>501.3.2 Predesign Site Inventory and Assessment</t>
  </si>
  <si>
    <t>501.3.3 Plants</t>
  </si>
  <si>
    <t>501.3.3.1 Invasive Plants</t>
  </si>
  <si>
    <t>501.3.3.2 Greenfield Sites</t>
  </si>
  <si>
    <t>501.3.4 Stormwater Management</t>
  </si>
  <si>
    <t>501.3.4.1 Projects on Greenfields</t>
  </si>
  <si>
    <t>501.3.4.2 Projects on Greyfields</t>
  </si>
  <si>
    <t>501.3.4.3 Discharge Rate</t>
  </si>
  <si>
    <t>501.3.4.4 Adjoining Lots</t>
  </si>
  <si>
    <t>501.3.4.5 Discharges from Contaminated Soils</t>
  </si>
  <si>
    <t>501.3.4.6 Coal Tar Sealants</t>
  </si>
  <si>
    <t>501.3.5 Mitigation of Heat Island Effect</t>
  </si>
  <si>
    <t>501.3.5.1 Site Hardscape</t>
  </si>
  <si>
    <t>501.3.5.2 Walls</t>
  </si>
  <si>
    <t>501.3.5.3 Roofs</t>
  </si>
  <si>
    <t>N</t>
  </si>
  <si>
    <t>Section does not apply to Climate Zone 4A</t>
  </si>
  <si>
    <t>501.3.5.4 Solar Reflectance Index</t>
  </si>
  <si>
    <t>501.3.6 Reduction of Light Pollution</t>
  </si>
  <si>
    <t>501.3.6.1 General</t>
  </si>
  <si>
    <t>501.3.6.2 Backlight and Glare</t>
  </si>
  <si>
    <t>501.3.6.3 Uplight</t>
  </si>
  <si>
    <t>501.3.7 Mitigation of Transportation Impacts</t>
  </si>
  <si>
    <t>501.3.7.1 Pedestrian and Bicycle Connectivity</t>
  </si>
  <si>
    <t>501.3.7.1.1 Pedestrian Walkways</t>
  </si>
  <si>
    <t>501.3.7.1.2 Bicycle Paths</t>
  </si>
  <si>
    <t>501.3.7.2 Bicycle Parking</t>
  </si>
  <si>
    <t>501.3.7.2.1 Minimum Number of Spaces</t>
  </si>
  <si>
    <t>501.3.7.2.2 Location</t>
  </si>
  <si>
    <t>501.3.7.2.3 Horizontal Parking Racks</t>
  </si>
  <si>
    <t>501.3.7.2.4 Ability to Lock</t>
  </si>
  <si>
    <t>501.3.7.2.5 Security and Visibility</t>
  </si>
  <si>
    <t>501.3.7.2.6 Documentation</t>
  </si>
  <si>
    <t>501.3.7.3 Site Vehicle Provisions</t>
  </si>
  <si>
    <t>501.3.8 Building Site Waste Management</t>
  </si>
  <si>
    <t>501.3.8.1 Building Site Waste Management Plan</t>
  </si>
  <si>
    <t>Chapter 6 - Water Use Efficiency</t>
  </si>
  <si>
    <t>601.3 Mandatory Provisions</t>
  </si>
  <si>
    <t>601.3.1 Site Water Use Reduction</t>
  </si>
  <si>
    <t>601.3.1.1 Landscape Design</t>
  </si>
  <si>
    <t>601.3.1.2 Irrigation</t>
  </si>
  <si>
    <t>601.3.2 Building Water Use Reduction</t>
  </si>
  <si>
    <t>601.3.2.1 Plumbing Fixtures and Fittings</t>
  </si>
  <si>
    <t>601.3.2.3 HVAC Systems and Equipment</t>
  </si>
  <si>
    <t>601.3.2.4 Roofs</t>
  </si>
  <si>
    <t>601.3.2.5 Commercial Food Service Operations</t>
  </si>
  <si>
    <t>601.3.2.6 Medical and Laboratory Facilities</t>
  </si>
  <si>
    <t>601.3.3 - Special Water Features</t>
  </si>
  <si>
    <t>601.3.4 - Water Consumption Measurement</t>
  </si>
  <si>
    <t>601.3.4.1 Consumption Management</t>
  </si>
  <si>
    <t>601.3.4.3 Data Storage and Retrieval</t>
  </si>
  <si>
    <t>601.3.5 Water Softeners</t>
  </si>
  <si>
    <t>601.3.5.1 Demand-Initiated Regeneration</t>
  </si>
  <si>
    <t>601.3.5.2 Water Consumption</t>
  </si>
  <si>
    <t>601.3.5.3 Waste Connections</t>
  </si>
  <si>
    <t>601.3.5.4 Efficiency and Listing</t>
  </si>
  <si>
    <t>601.3.6 Reverse Osmosis Water Treatment Systems</t>
  </si>
  <si>
    <t>601.3.7 On-Site Reclaimed Water Treatment Systems</t>
  </si>
  <si>
    <t>601.3.8 Dual Water Supply Plumbing</t>
  </si>
  <si>
    <t>Chapter 7 - Energy Efficiency</t>
  </si>
  <si>
    <t>701.2 Compliance</t>
  </si>
  <si>
    <t>a. Prescriptive Option, Section 701.4</t>
  </si>
  <si>
    <t>b. Performance Option, Section 701.5</t>
  </si>
  <si>
    <t>701.3 Mandatory Provisions</t>
  </si>
  <si>
    <t>701.3.1 General - Comply with ASHRAE 90.1-2016
             Sections 5.4, 6.4, 7.4, 8.4, 9.4, and 10.4</t>
  </si>
  <si>
    <t>701.3.1.1 Continuous Air Barrier</t>
  </si>
  <si>
    <t>701.3.2 On-Site Renewable Energy Systems</t>
  </si>
  <si>
    <t>701.3.3 Energy Consumption Management</t>
  </si>
  <si>
    <t>701.3.3.1 Consumption Management</t>
  </si>
  <si>
    <t>701.3.3.2 Energy Consumption Data Collection and Display</t>
  </si>
  <si>
    <t>701.3.3.3 Data Storage and Retrieval</t>
  </si>
  <si>
    <t>701.3.4 Automated Demand Response</t>
  </si>
  <si>
    <t>701.3.4.1 HVAC Systems Zone Set Points</t>
  </si>
  <si>
    <t>701.3.4.2 Variable-Speed Equipment</t>
  </si>
  <si>
    <t>701.3.4.3 Lighting</t>
  </si>
  <si>
    <t>701.4 Prescriptive Option</t>
  </si>
  <si>
    <t>701.4.1 General Comprehensive Prescriptive Requirements</t>
  </si>
  <si>
    <t>701.4.1.1 On-Site Renewable Energy Systems</t>
  </si>
  <si>
    <t>701.4.1.1.1 Standard Renewables Approach:
                   Baseline On-Site Renewable Energy Systems</t>
  </si>
  <si>
    <t>701.4.1.1.2 Alternate Renewables Approach:
                   Reduced On-Site Renewable Energy Systems
                   and Higher-Efficiency Equipment</t>
  </si>
  <si>
    <t>701.4.2 Building Envelope</t>
  </si>
  <si>
    <t>701.4.2.1 Building Envelope Requirements</t>
  </si>
  <si>
    <t>701.4.2.2 Single-Rafter Roof Insulation</t>
  </si>
  <si>
    <t>701.4.2.3 High-Speed Doors</t>
  </si>
  <si>
    <t>701.4.2.4 Air Curtains</t>
  </si>
  <si>
    <t>701.4.2.5 Vertical Fenestration Area</t>
  </si>
  <si>
    <t>701.4.2.6 Permanent Projections</t>
  </si>
  <si>
    <t>701.4.2.7 SHGC of Vertical Fenestration</t>
  </si>
  <si>
    <t>701.4.2.8 Building Envelope Trade-Off Option</t>
  </si>
  <si>
    <t>701.4.2.9 Orientation</t>
  </si>
  <si>
    <t>701.4.3 Heating, Ventilating, and Air Conditioning</t>
  </si>
  <si>
    <t>701.4.3.1 Minimum Equipment Efficiencies
                for the Alternate Renewables Approach</t>
  </si>
  <si>
    <t>701.4.3.2 Ventilation Controls for Densely Occupied Spaces</t>
  </si>
  <si>
    <t>701.4.3.3 Duct Leakage</t>
  </si>
  <si>
    <t>701.4.3.4 Economizers</t>
  </si>
  <si>
    <t>701.4.3.5 Zone Controls</t>
  </si>
  <si>
    <t>701.4.3.6 Fan System Power and Efficiency</t>
  </si>
  <si>
    <t>701.4.3.6.1 Fan System Power Limitation</t>
  </si>
  <si>
    <t>701.4.3.6.2 Fan Efficiency</t>
  </si>
  <si>
    <t>701.4.3.7 Exhaust Air Energy Recovery</t>
  </si>
  <si>
    <t>701.4.3.8 Kitchen Exhaust Systems</t>
  </si>
  <si>
    <t>701.4.3.8.1</t>
  </si>
  <si>
    <t xml:space="preserve">701.4.3.8.2 </t>
  </si>
  <si>
    <t>701.4.3.9 Duct Insulation</t>
  </si>
  <si>
    <t>701.4.3.10 Automatic Control of HVAC and
                  Lights in Hotel/Motel Guest Rooms</t>
  </si>
  <si>
    <t>701.4.3.10.1 Lighting and Switched Outlet Control</t>
  </si>
  <si>
    <t>701.4.3.10.2 Television Control</t>
  </si>
  <si>
    <t>701.4.3.10.3 HVAC Set-Point Control</t>
  </si>
  <si>
    <t>701.4.3.10.4 Ventilation Control</t>
  </si>
  <si>
    <t>701.4.3.10.5 Automatic Control</t>
  </si>
  <si>
    <t>701.4.4 Service Water Heating</t>
  </si>
  <si>
    <t>701.4.4.2 Insulation for Spa Pools</t>
  </si>
  <si>
    <t>701.4.5 Power</t>
  </si>
  <si>
    <t>701.4.6 Lighting</t>
  </si>
  <si>
    <t>701.4.6.1 Lighting Power Allowance</t>
  </si>
  <si>
    <t>701.4.6.1.1 Interior Lighting Power Densities</t>
  </si>
  <si>
    <t>701.4.6.1.2 Exterior Lighting Power Densities</t>
  </si>
  <si>
    <t>701.4.6.2 Occupancy Sensor Controls with
                Multilevel Switching or Diming</t>
  </si>
  <si>
    <t>701.4.6.4 Controls for Exterior Sign Lighting</t>
  </si>
  <si>
    <t>701.4.6.4.1</t>
  </si>
  <si>
    <t>701.4.6.4.2</t>
  </si>
  <si>
    <t>701.4.7 Other Equipment</t>
  </si>
  <si>
    <t>701.4.7.1 Equipment Efficiency for
                the Alt. Renewables Approach</t>
  </si>
  <si>
    <t>701.4.7.2 Supermarket Heat Recovery</t>
  </si>
  <si>
    <t>701.4.7.3 Energy Star Equipment</t>
  </si>
  <si>
    <t>701.4.7.3.1 Energy Star Requirements for Equipment
                   Not Covered by Federal Appliance
                   Efficiency Regulations</t>
  </si>
  <si>
    <t>701.4.7.3.2 Energy Star Requirements for Equipment
                   Covered by Federal Appliance Efficiency
                   Regulations for Alt. Renewables Approach</t>
  </si>
  <si>
    <t>701.4.7.4 Programmable Thermostats</t>
  </si>
  <si>
    <t>701.4.7.5 Refrigerated Display Cases</t>
  </si>
  <si>
    <t>701.4.8 Energy Cost Budget</t>
  </si>
  <si>
    <t>701.5 Performance Option</t>
  </si>
  <si>
    <t>701.5.1 Annual Energy Cost</t>
  </si>
  <si>
    <r>
      <t>701.5.2 Annual Carbon Dioxide Equivalent (CO2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</si>
  <si>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Chapter 8 - Indoor Environmental Quality</t>
  </si>
  <si>
    <t>801.2 Compliance</t>
  </si>
  <si>
    <t>a1. Daylighting Prescriptive Option, Section 801.4.1</t>
  </si>
  <si>
    <t>a2. Materials Prescriptive Option, Section 801.4.2</t>
  </si>
  <si>
    <t>a3. Lighting for Presentations Prescriptive Option, Section 801.4.3</t>
  </si>
  <si>
    <t>b1. Daylighting Performance Option, Section 801.5.1</t>
  </si>
  <si>
    <t>b2. Materials Performance Option, Section 801.5.2</t>
  </si>
  <si>
    <t>b3. Lighting for Performance Prescriptive Option, Section 801.5.3</t>
  </si>
  <si>
    <t>801.3 Mandatory Provisions</t>
  </si>
  <si>
    <t>801.3.1 Indoor Air Quality</t>
  </si>
  <si>
    <t>803.3.1.1 Minimum Ventilation rates</t>
  </si>
  <si>
    <t>803.3.1.2 Outdoor Air Delivery</t>
  </si>
  <si>
    <t>801.3.1.2.1 System Design for Outdoor Air
                    Intake Measurement</t>
  </si>
  <si>
    <t>801.3.1.2.2 Monitoring Requirements</t>
  </si>
  <si>
    <t>803.3.1.3 Filtration Air Cleaner Requirements</t>
  </si>
  <si>
    <t>803.3.1.4 Building Pressure</t>
  </si>
  <si>
    <t>803.3.1.4.1 Mechanical Exhaust</t>
  </si>
  <si>
    <t>803.3.1.4.2 Exfiltration</t>
  </si>
  <si>
    <t>803.3.1.5 Venting of Combustion Products</t>
  </si>
  <si>
    <t>803.3.1.5.1 Vented Combustion</t>
  </si>
  <si>
    <t>803.3.1.5.2 Ranges in Residential Spaces</t>
  </si>
  <si>
    <t>803.3.1.6 Humidity Control</t>
  </si>
  <si>
    <t>803.3.1.6.1 Cooling Coils</t>
  </si>
  <si>
    <t>801.3.1.6.2 Direct Evaporative Cooling</t>
  </si>
  <si>
    <t>803.3.1.7 Environmental Tobacco Smoke</t>
  </si>
  <si>
    <t>803.3.1.8 Building Entrances</t>
  </si>
  <si>
    <t>803.3.1.8.1 Scraper Surface</t>
  </si>
  <si>
    <t>801.3.1.8.3 Finishing Surface</t>
  </si>
  <si>
    <t>803.3.1.9 Guest Room Preoccupancy
                Outdoor Air Purge Cycle</t>
  </si>
  <si>
    <t>801.3.2 Thermal Environmental Conditions
               for Human Occupancy</t>
  </si>
  <si>
    <t>801.3.3 Acoustical Control</t>
  </si>
  <si>
    <t>801.3.3.1 Documentation</t>
  </si>
  <si>
    <t>801.3.3.1.1 Test Methods</t>
  </si>
  <si>
    <t>801.3.3.2 Interior Background Noise Requirements</t>
  </si>
  <si>
    <t>801.3.3.2.1 High-Noise Exterior Events</t>
  </si>
  <si>
    <t>a. Design—Section 801.3.3.2.3</t>
  </si>
  <si>
    <t>b. Testing—Section 801.3.3.2.4</t>
  </si>
  <si>
    <t>801.3.3.2.3 Interior Background Noise—Design</t>
  </si>
  <si>
    <t>801.3.3.2.3.1 Building Envelope</t>
  </si>
  <si>
    <t>801.3.3.2.3.2 Interior Systems</t>
  </si>
  <si>
    <t>801.3.3.2.3.3 Penetrations and Fenestrations</t>
  </si>
  <si>
    <t>801.3.3.2.3.4 Inspection</t>
  </si>
  <si>
    <t>801.3.3.2.4 Interior Background Noise—Testing</t>
  </si>
  <si>
    <t>801.3.3.3 Interior Sound Transmission</t>
  </si>
  <si>
    <t>801.3.3.3.1 Conformance</t>
  </si>
  <si>
    <t>a. Design—Section 801.3.3.3.2</t>
  </si>
  <si>
    <t>b. Testing—Section 801.3.3.3.3</t>
  </si>
  <si>
    <t>801.3.3.3.2 Interior Sound Transmission—Design</t>
  </si>
  <si>
    <t>801.3.3.3.2.1 Inspection</t>
  </si>
  <si>
    <t>801.3.3.3.3 Interior Sound Transmission—Testing</t>
  </si>
  <si>
    <t>801.3.3.4 Interior Sound Reverberation</t>
  </si>
  <si>
    <t>801.3.3.5 Property Line Sound Levels</t>
  </si>
  <si>
    <t>801.3.3.5.1 Property Line Sound Levels—Design</t>
  </si>
  <si>
    <t>801.3.3.5.2 Property Line Sound Levels—Testing</t>
  </si>
  <si>
    <t>801.3.4 Soil-Gas Control</t>
  </si>
  <si>
    <t>801.3.4.1 Soil-Gas Control Systems</t>
  </si>
  <si>
    <t>801.3.4.1.1 Soil-Gas Barriers</t>
  </si>
  <si>
    <t>801.3.4.1.2 Gas-Permeable Layer and Soil-Gas Conveyance</t>
  </si>
  <si>
    <t>801.3.4.1.2.1 Soil-Gas Conveyance 
                      Clearance and Dimension</t>
  </si>
  <si>
    <t>801.3.4.1.2.2 Connections to Exhaust Vent Pipes</t>
  </si>
  <si>
    <t>801.3.4.1.3 Soil-Gas Exhaust Vent Pipe</t>
  </si>
  <si>
    <t>801.3.4.2 Alternative Methods of Soil-Gas Control</t>
  </si>
  <si>
    <t>801.3.5 Lighting Quality</t>
  </si>
  <si>
    <t>801.3.5.2 Multioccupant Spaces</t>
  </si>
  <si>
    <t>801.3.6 Moisture Control</t>
  </si>
  <si>
    <t>801.3.6.1 Exterior Building Envelope</t>
  </si>
  <si>
    <t>801.3.6.2 Humid Spaces</t>
  </si>
  <si>
    <t>801.3.6.2.1</t>
  </si>
  <si>
    <t>801.3.6.2.2</t>
  </si>
  <si>
    <t>801.3.6.3 Flashing of Fenestration, Door Assemblies,
                Mechanical Equipment, and Other 
                Penetrations of Building Envelope</t>
  </si>
  <si>
    <t>801.3.7 Glare Control</t>
  </si>
  <si>
    <t>Note: Exception 1 applies to all of Virginia</t>
  </si>
  <si>
    <t>801.3.8 Occupant Override</t>
  </si>
  <si>
    <t>801.4 Prescriptive Option</t>
  </si>
  <si>
    <t>801.4.1 Daylighting</t>
  </si>
  <si>
    <t>801.4.1.1.1 Minimum Daylight Area</t>
  </si>
  <si>
    <t>801.4.1.1.2 Visible Transmittance of Skylights and Roof Monitors</t>
  </si>
  <si>
    <t>801.4.1.1.3 Skylight Optical Diffusion Characteristics</t>
  </si>
  <si>
    <t>801.4.2 Materials</t>
  </si>
  <si>
    <t>801.4.2.1 Adhesives and Sealant</t>
  </si>
  <si>
    <t>801.4.2.1.1 Emissions Requirements</t>
  </si>
  <si>
    <t>801.4.2.1.2 VOC Content Requirements</t>
  </si>
  <si>
    <t>801.4.2.2 Paints and Coatings</t>
  </si>
  <si>
    <t>801.4.2.2.1 Emissions Requirements</t>
  </si>
  <si>
    <t>801.4.2.2.2 VOC Content Requirements</t>
  </si>
  <si>
    <t>801.4.2.3 Floor Covering Materials</t>
  </si>
  <si>
    <t>801.4.2.3.1 Deemed to Comply</t>
  </si>
  <si>
    <t>801.4.2.5 Office Furniture Systems and Seating</t>
  </si>
  <si>
    <t>801.4.2.5.1—95% comply with ANSI/BIFMAX7.1</t>
  </si>
  <si>
    <t>801.4.2.5.2—50% comply with Section 7.6.2 of ANSI/BIFMA e3</t>
  </si>
  <si>
    <t>801.4.2.6 Ceiling and Wall Assemblies and Systems</t>
  </si>
  <si>
    <t>801.4.2.6.1 Deemed to Comply</t>
  </si>
  <si>
    <t>801.4.2.7 Insulation</t>
  </si>
  <si>
    <t>801.4.3 Lighting for Presentations</t>
  </si>
  <si>
    <t>801.5 Performance Option</t>
  </si>
  <si>
    <t>801.5.1 Daylight Simulation</t>
  </si>
  <si>
    <t>801.5.1.1 Minimum Daylight</t>
  </si>
  <si>
    <t>801.5.2 Materials</t>
  </si>
  <si>
    <t>801.5.3 Lighting for Presentations</t>
  </si>
  <si>
    <t>Chapter 9 - Materials and Resources</t>
  </si>
  <si>
    <t>901.2 Compliance</t>
  </si>
  <si>
    <t>901.3 Mandatory Provisions</t>
  </si>
  <si>
    <t>901.3.1 Construction Waste Management</t>
  </si>
  <si>
    <t>901.3.1.1 Diversion</t>
  </si>
  <si>
    <t>901.3.1.2 Total Waste</t>
  </si>
  <si>
    <t>901.3.1.3 Construction Waste Management Plan</t>
  </si>
  <si>
    <t>901.3.2 Extracting, Harvesting, and/or Manufacturing</t>
  </si>
  <si>
    <t>901.3.3 Refrigerants</t>
  </si>
  <si>
    <t>901.3.4 Areas for Storage of Collection of
               Recyclables and Discarded Goods</t>
  </si>
  <si>
    <t>901.3.4.1 Recyclables</t>
  </si>
  <si>
    <t>901.3.4.2 Reusable Goods</t>
  </si>
  <si>
    <t>901.3.4.4 Electronics and Batteries</t>
  </si>
  <si>
    <t>901.3.5 Mercury Content Levels of Lamps</t>
  </si>
  <si>
    <t>901.4 Prescriptive Option</t>
  </si>
  <si>
    <t>901.4.1 Reduced Impact Materials</t>
  </si>
  <si>
    <t>901.4.1.1 Recycled Content and Salvaged Material Content</t>
  </si>
  <si>
    <t>901.4.1.1.1 Recycled Content</t>
  </si>
  <si>
    <t>901.4.1.1.2 Salvaged Material Content</t>
  </si>
  <si>
    <t>901.4.1.2 Regional Materials</t>
  </si>
  <si>
    <t>901.4.1.3 Biobased Products</t>
  </si>
  <si>
    <t>901.4.1.4 Multiple-Attribute Product Declaration or Certification</t>
  </si>
  <si>
    <t>901.4.1.4.1 Industry-Wide Declaration</t>
  </si>
  <si>
    <t>901.4.1.4.2 Product-Specific Declaration</t>
  </si>
  <si>
    <t>901.4.1.4.4 Product Life Cycle</t>
  </si>
  <si>
    <t>901.5 Performance Option</t>
  </si>
  <si>
    <t>901.5.1 Life-Cycle Assessment</t>
  </si>
  <si>
    <t>901.5.1.1 LCA Performance Metric</t>
  </si>
  <si>
    <t>901.5.1.2 Procedure</t>
  </si>
  <si>
    <t>901.5.1.3 Reporting</t>
  </si>
  <si>
    <t>Chapter 10 - Construction and Plans for Operation</t>
  </si>
  <si>
    <t>1001.3 Mandatory Provisions</t>
  </si>
  <si>
    <t>1001.3.1 Construction</t>
  </si>
  <si>
    <t>1001.3.1.1 Building Systems Functional and Performance Testing</t>
  </si>
  <si>
    <t>1001.3.1.1.1 FPT Requirements</t>
  </si>
  <si>
    <t>1001.3.1.1.1.1 Activities Prior to Building Permit for Facilities</t>
  </si>
  <si>
    <t>1001.3.1.1.1.2 Activities Prior to Occupancy for Facilities</t>
  </si>
  <si>
    <t>1001.3.1.1.1.3 Documentation</t>
  </si>
  <si>
    <t>1001.3.1.1.2 Acoustical Control</t>
  </si>
  <si>
    <t>1001.3.1.1.2.1 Acoustical Field Measurement</t>
  </si>
  <si>
    <t>1001.3.1.1.2.1.1 Interior Background Sound Levels</t>
  </si>
  <si>
    <t>1001.3.1.1.2.1.2 Interior Sound Transmission</t>
  </si>
  <si>
    <t>1001.3.1.1.2.1.3 Property Line Sound</t>
  </si>
  <si>
    <r>
      <t>1001.3.1.2 Building Project Commissioning (C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>) Process</t>
    </r>
  </si>
  <si>
    <t>1001.3.1.2.1 Systems to be Commissioned</t>
  </si>
  <si>
    <r>
      <t>1001.3.1.2.2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Activities Prior to Building Permit</t>
    </r>
  </si>
  <si>
    <r>
      <t>1001.3.1.2.3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Activities Prior to Building Occupancy</t>
    </r>
  </si>
  <si>
    <r>
      <t>1001.3.1.2.4 Postoccupancy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Activities</t>
    </r>
  </si>
  <si>
    <r>
      <t>1001.3.1.3 Project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Documents</t>
    </r>
  </si>
  <si>
    <r>
      <t>1001.3.1.3.1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Plan</t>
    </r>
  </si>
  <si>
    <t>1001.3.1.3.2 Design Review Report</t>
  </si>
  <si>
    <r>
      <t>1001.3.1.3.3 Preliminary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Report</t>
    </r>
  </si>
  <si>
    <r>
      <t>1001.3.1.3.4 Final C</t>
    </r>
    <r>
      <rPr>
        <vertAlign val="sub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Report</t>
    </r>
  </si>
  <si>
    <t>1001.3.1.3.5 Building Envelope Air-Tightness</t>
  </si>
  <si>
    <t>1001.3.1.3.6 Documentation</t>
  </si>
  <si>
    <t>1001.3.1.5 IAQ Construction Management</t>
  </si>
  <si>
    <t>1001.3.1.6 Moisture Control</t>
  </si>
  <si>
    <t>1001.3.1.7 Construction Activity Pollution Prevention:
                  Idling of Construction Vehicles</t>
  </si>
  <si>
    <t>1001.3.1.8 Construction Activity Pollution Prevention:
                  Protection of Occupied Areas</t>
  </si>
  <si>
    <t>1001.3.1.9 Soil-Gas Control</t>
  </si>
  <si>
    <t>1001.3.1.10 Construction Waste Management</t>
  </si>
  <si>
    <t>1001.3.1.10.1 Collection</t>
  </si>
  <si>
    <t>1001.3.1.10.2 Documentation</t>
  </si>
  <si>
    <t>1001.3.2 Plans for Operation</t>
  </si>
  <si>
    <t>1001.3.2.1 High-Performance Building Operation Plan</t>
  </si>
  <si>
    <t>1001.3.2.1.1 Sight Sustainability</t>
  </si>
  <si>
    <t>1001.3.2.1.2 Water Use Efficiency</t>
  </si>
  <si>
    <t>1001.3.2.1.2.1 Initial M&amp;V</t>
  </si>
  <si>
    <t>1001.3.2.1.2.2 Track and Assess Water Use</t>
  </si>
  <si>
    <t>1001.3.2.1.2.3 Documentation of Water Use</t>
  </si>
  <si>
    <t>1001.3.2.1.3 Energy Efficiency</t>
  </si>
  <si>
    <t>1001.3.2.1.3.1 Initial M&amp;V</t>
  </si>
  <si>
    <t>1001.3.2.1.3.2 Track and Assess Energy Consumption</t>
  </si>
  <si>
    <t>1001.3.2.1.3.3 Documentation of Energy Efficiency</t>
  </si>
  <si>
    <t>1001.3.2.1.4 IAQ</t>
  </si>
  <si>
    <t>1001.3.2.1.4.1 Outdoor Airflow Measurement</t>
  </si>
  <si>
    <t>1001.3.2.1.4.2 Outdoor Airflow Scheduling</t>
  </si>
  <si>
    <t>1001.3.2.1.4.3 Outdoor Airflow Documentation</t>
  </si>
  <si>
    <t>1001.3.2.1.4.4 IAQ</t>
  </si>
  <si>
    <t>1001.3.2.1.4.5 Building Green Cleaning Plan</t>
  </si>
  <si>
    <t>1001.3.2.1.4.6 Moisture Measurement</t>
  </si>
  <si>
    <t>1001.3.2.1.4.7 Documentation of all M&amp;V Data</t>
  </si>
  <si>
    <t>1001.3.2.1.5 Indoor Environmental Quality Survey</t>
  </si>
  <si>
    <t>1001.3.2.2 Maintenance Plan</t>
  </si>
  <si>
    <t>1001.3.2.3 Service Life Plan</t>
  </si>
  <si>
    <t>1001.3.2.4 Transportation Management Plan</t>
  </si>
  <si>
    <t>1001.3.2.4.1 All Building Projects</t>
  </si>
  <si>
    <t>1001.3.2.4.2 Owner-Occupied Building Projects or
                     Portions of Building Projects</t>
  </si>
  <si>
    <t>1001.3.2.4.3 Building Tenant</t>
  </si>
  <si>
    <t>1)</t>
  </si>
  <si>
    <t>2)</t>
  </si>
  <si>
    <t>3)</t>
  </si>
  <si>
    <t>DGS-30-382 Instructions</t>
  </si>
  <si>
    <t>Complete VEES Checklist project information.</t>
  </si>
  <si>
    <t>(Click on the "DGS-30-382" tab below to access it.)</t>
  </si>
  <si>
    <t>a.</t>
  </si>
  <si>
    <t>e.</t>
  </si>
  <si>
    <t>c.</t>
  </si>
  <si>
    <t>b.</t>
  </si>
  <si>
    <t>d.</t>
  </si>
  <si>
    <t>INSTITUTION/AGENCY</t>
  </si>
  <si>
    <t>PROJECT TITLE</t>
  </si>
  <si>
    <t>PROJECT NO</t>
  </si>
  <si>
    <t>A/E OF RECORD</t>
  </si>
  <si>
    <t>CONTRACTOR</t>
  </si>
  <si>
    <t>Include a copy of the completed DGS-30-382 Form in the Project Manual.</t>
  </si>
  <si>
    <t>Provide a comment in the "Remark / Justification" column for all rows marked with a "N" in the "Applicable to Project (Y/N)" column</t>
  </si>
  <si>
    <t>Modifying the default value in the "Applicable to Project (Y/N)" column for each row to the appropriate value for this project</t>
  </si>
  <si>
    <t>Identify only one conformance method:
a. Design -or- b. Testing</t>
  </si>
  <si>
    <t>DATE:</t>
  </si>
  <si>
    <t>Identify either the prescriptive option or the performance option for each:
Daylighting: a1. Prescriptive -OR- b1. Performance
Materials: a2. Prescriptive -OR-  b2. Performance
Lighting: a3. Prescriptive -OR-  b3. Performance</t>
  </si>
  <si>
    <t>Identify only one Renewables Approach:
701.4.1.1.1 Standard
-OR-
701.4.1.1.2 Alternate</t>
  </si>
  <si>
    <t>Identify only one compliance path:
a. Prescriptive -OR- b. Performance</t>
  </si>
  <si>
    <t>Identify only one compliance path:
a. VEES, b. LEED,
-OR- c. Green Globes</t>
  </si>
  <si>
    <t>Identify only one conformance method:
801.3.3.5.1 Design -or- 801.3.3.5.2 Testing</t>
  </si>
  <si>
    <t>Select either 801.3.4.1 -OR- 801.3.4.2</t>
  </si>
  <si>
    <t>401.3.2.1 Basic Building Information For Energy Reporting</t>
  </si>
  <si>
    <t>401.3.2.2 Energy Monitoring</t>
  </si>
  <si>
    <t>401.3.2.3 Energy Tracking</t>
  </si>
  <si>
    <t>401.3.2.4 Energy Reporting</t>
  </si>
  <si>
    <t>Building Function (Broad Category, Primary Function,
Detailed Function)</t>
  </si>
  <si>
    <r>
      <t>Median Source U.S. Energy Use Intensity (Median Source EUI), kBTU/ft</t>
    </r>
    <r>
      <rPr>
        <vertAlign val="superscript"/>
        <sz val="11"/>
        <color theme="1"/>
        <rFont val="Arial"/>
        <family val="2"/>
      </rPr>
      <t>2</t>
    </r>
  </si>
  <si>
    <r>
      <t>Median Site U.S. Energy Use Intensity (Median Site EUI), kBTU/ft</t>
    </r>
    <r>
      <rPr>
        <vertAlign val="superscript"/>
        <sz val="11"/>
        <color theme="1"/>
        <rFont val="Arial"/>
        <family val="2"/>
      </rPr>
      <t>2</t>
    </r>
  </si>
  <si>
    <r>
      <t>Building Gross Floor Area, ft</t>
    </r>
    <r>
      <rPr>
        <vertAlign val="superscript"/>
        <sz val="11"/>
        <color theme="1"/>
        <rFont val="Arial"/>
        <family val="2"/>
      </rPr>
      <t>2</t>
    </r>
  </si>
  <si>
    <t>801.4.1.2 Minimum Sidelighting Effective Aperture</t>
  </si>
  <si>
    <t>801.4.1.3 Shading for Offices</t>
  </si>
  <si>
    <t>801.4.2.4 Composite Wood, Wood Structural
                Panel and Agrifiber Products</t>
  </si>
  <si>
    <t>801.5.1.2 Excessive Sunlight</t>
  </si>
  <si>
    <t>901.3.4.3 Fluorescent and High Intensity
                Discharge (HID) Lamps and Ballasts</t>
  </si>
  <si>
    <t>Energy Supply Sources Provided to the Building
(i.e., Electricity, Water, Natural Gas, Steam, etc.)</t>
  </si>
  <si>
    <t>501.3.5.5 Vegetated Terrace and Roofing Systems</t>
  </si>
  <si>
    <t>601.3.4.2 Consumption Data Collection</t>
  </si>
  <si>
    <t>701.4.4.1 Equipment Efficiency for the
                Alternate Renewables Approach</t>
  </si>
  <si>
    <t>701.4.6.3 Automatic Controls for Egress and
                Security Lighting</t>
  </si>
  <si>
    <t>801.3.1.8.2 Absorption Surface</t>
  </si>
  <si>
    <t>803.3.1.10 Preoccupancy Ventilation Control</t>
  </si>
  <si>
    <t>801.3.3.2.2 Conformance</t>
  </si>
  <si>
    <t>801.3.5.1 Enclosed Office Spaces</t>
  </si>
  <si>
    <t>801.4.1.1 Daylighting in Large Spaces Directly Under a Roof and
                Having High Ceilings</t>
  </si>
  <si>
    <t>901.4.1.4.3 Third-Party Multi-attribute Certification</t>
  </si>
  <si>
    <t>601.3.2.2 Plumbing Fixtures and Fittings
                (Clothes Washers and Dishwashers)</t>
  </si>
  <si>
    <t>401.2 Compliance</t>
  </si>
  <si>
    <r>
      <t xml:space="preserve">Visit the DEB's webpage </t>
    </r>
    <r>
      <rPr>
        <sz val="14"/>
        <color indexed="10"/>
        <rFont val="Arial"/>
        <family val="2"/>
      </rPr>
      <t>(https://dgs.virginia.gov/deb/)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</si>
  <si>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f</t>
  </si>
  <si>
    <t>DATE</t>
  </si>
  <si>
    <t>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</si>
</sst>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2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 MT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 MT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indexed="10"/>
      <name val="Arial"/>
      <family val="2"/>
    </font>
    <font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 applyProtection="1">
      <alignment horizontal="right" wrapText="1"/>
    </xf>
    <xf numFmtId="0" fontId="3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Fill="1" applyBorder="1" applyAlignment="1" applyProtection="1">
      <alignment wrapText="1"/>
    </xf>
    <xf numFmtId="0" fontId="3" fillId="0" borderId="0" xfId="0" applyFont="1" applyAlignment="1"/>
    <xf numFmtId="0" fontId="3" fillId="0" borderId="2" xfId="0" applyFont="1" applyBorder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top"/>
    </xf>
    <xf numFmtId="0" fontId="12" fillId="0" borderId="0" xfId="0" applyNumberFormat="1" applyFont="1" applyAlignment="1">
      <alignment vertical="top"/>
    </xf>
    <xf numFmtId="0" fontId="16" fillId="0" borderId="0" xfId="0" applyNumberFormat="1" applyFont="1" applyFill="1" applyAlignment="1">
      <alignment vertical="top"/>
    </xf>
    <xf numFmtId="0" fontId="15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vertical="top" wrapText="1"/>
    </xf>
    <xf numFmtId="0" fontId="14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top"/>
    </xf>
    <xf numFmtId="0" fontId="18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15" fillId="0" borderId="0" xfId="0" applyNumberFormat="1" applyFont="1" applyFill="1" applyAlignment="1">
      <alignment horizontal="center" vertical="top"/>
    </xf>
    <xf numFmtId="0" fontId="15" fillId="0" borderId="0" xfId="0" applyNumberFormat="1" applyFont="1" applyFill="1" applyAlignment="1">
      <alignment vertical="top"/>
    </xf>
    <xf numFmtId="0" fontId="16" fillId="0" borderId="0" xfId="0" applyNumberFormat="1" applyFont="1" applyFill="1" applyAlignment="1">
      <alignment vertical="top" wrapText="1"/>
    </xf>
    <xf numFmtId="0" fontId="12" fillId="0" borderId="0" xfId="0" applyNumberFormat="1" applyFont="1" applyAlignment="1">
      <alignment horizontal="left" vertical="top"/>
    </xf>
    <xf numFmtId="0" fontId="16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6" fillId="0" borderId="0" xfId="0" applyNumberFormat="1" applyFont="1" applyFill="1" applyAlignment="1">
      <alignment vertical="top"/>
    </xf>
    <xf numFmtId="0" fontId="13" fillId="0" borderId="0" xfId="0" applyNumberFormat="1" applyFont="1" applyAlignment="1">
      <alignment horizontal="right" vertical="top"/>
    </xf>
    <xf numFmtId="0" fontId="19" fillId="0" borderId="0" xfId="0" applyNumberFormat="1" applyFont="1" applyFill="1" applyAlignment="1">
      <alignment horizontal="center" vertical="top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Fill="1" applyAlignment="1" applyProtection="1">
      <alignment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0" fillId="0" borderId="2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9" fillId="0" borderId="0" xfId="0" applyFont="1" applyFill="1" applyAlignment="1" applyProtection="1">
      <alignment horizontal="center"/>
    </xf>
    <xf numFmtId="0" fontId="3" fillId="0" borderId="0" xfId="0" applyFont="1" applyAlignment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top"/>
    </xf>
    <xf numFmtId="0" fontId="3" fillId="3" borderId="1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wrapText="1"/>
    </xf>
    <xf numFmtId="0" fontId="6" fillId="0" borderId="32" xfId="0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textRotation="90" wrapText="1"/>
    </xf>
    <xf numFmtId="49" fontId="4" fillId="0" borderId="16" xfId="0" applyNumberFormat="1" applyFont="1" applyBorder="1" applyAlignment="1">
      <alignment horizontal="center" textRotation="90" wrapText="1"/>
    </xf>
    <xf numFmtId="49" fontId="4" fillId="0" borderId="30" xfId="0" applyNumberFormat="1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1" zoomScaleNormal="100" workbookViewId="0">
      <selection activeCell="G11" sqref="G11"/>
    </sheetView>
  </sheetViews>
  <sheetFormatPr defaultColWidth="8.85546875" defaultRowHeight="15"/>
  <cols>
    <col min="1" max="1" width="2.85546875" style="31" customWidth="1"/>
    <col min="2" max="2" width="4.42578125" style="42" customWidth="1"/>
    <col min="3" max="3" width="7.7109375" style="31" customWidth="1"/>
    <col min="4" max="10" width="9.140625" style="31"/>
    <col min="11" max="11" width="5.140625" style="31" customWidth="1"/>
    <col min="12" max="12" width="4.42578125" style="31" customWidth="1"/>
    <col min="13" max="13" width="3.42578125" style="31" customWidth="1"/>
    <col min="14" max="14" width="3.85546875" style="31" customWidth="1"/>
    <col min="15" max="256" width="9.140625" style="31"/>
    <col min="257" max="257" width="2.85546875" style="31" customWidth="1"/>
    <col min="258" max="258" width="4.42578125" style="31" customWidth="1"/>
    <col min="259" max="259" width="7.7109375" style="31" customWidth="1"/>
    <col min="260" max="266" width="9.140625" style="31"/>
    <col min="267" max="267" width="5.140625" style="31" customWidth="1"/>
    <col min="268" max="268" width="4.42578125" style="31" customWidth="1"/>
    <col min="269" max="269" width="3.42578125" style="31" customWidth="1"/>
    <col min="270" max="270" width="3.85546875" style="31" customWidth="1"/>
    <col min="271" max="512" width="9.140625" style="31"/>
    <col min="513" max="513" width="2.85546875" style="31" customWidth="1"/>
    <col min="514" max="514" width="4.42578125" style="31" customWidth="1"/>
    <col min="515" max="515" width="7.7109375" style="31" customWidth="1"/>
    <col min="516" max="522" width="9.140625" style="31"/>
    <col min="523" max="523" width="5.140625" style="31" customWidth="1"/>
    <col min="524" max="524" width="4.42578125" style="31" customWidth="1"/>
    <col min="525" max="525" width="3.42578125" style="31" customWidth="1"/>
    <col min="526" max="526" width="3.85546875" style="31" customWidth="1"/>
    <col min="527" max="768" width="9.140625" style="31"/>
    <col min="769" max="769" width="2.85546875" style="31" customWidth="1"/>
    <col min="770" max="770" width="4.42578125" style="31" customWidth="1"/>
    <col min="771" max="771" width="7.7109375" style="31" customWidth="1"/>
    <col min="772" max="778" width="9.140625" style="31"/>
    <col min="779" max="779" width="5.140625" style="31" customWidth="1"/>
    <col min="780" max="780" width="4.42578125" style="31" customWidth="1"/>
    <col min="781" max="781" width="3.42578125" style="31" customWidth="1"/>
    <col min="782" max="782" width="3.85546875" style="31" customWidth="1"/>
    <col min="783" max="1024" width="9.140625" style="31"/>
    <col min="1025" max="1025" width="2.85546875" style="31" customWidth="1"/>
    <col min="1026" max="1026" width="4.42578125" style="31" customWidth="1"/>
    <col min="1027" max="1027" width="7.7109375" style="31" customWidth="1"/>
    <col min="1028" max="1034" width="9.140625" style="31"/>
    <col min="1035" max="1035" width="5.140625" style="31" customWidth="1"/>
    <col min="1036" max="1036" width="4.42578125" style="31" customWidth="1"/>
    <col min="1037" max="1037" width="3.42578125" style="31" customWidth="1"/>
    <col min="1038" max="1038" width="3.85546875" style="31" customWidth="1"/>
    <col min="1039" max="1280" width="9.140625" style="31"/>
    <col min="1281" max="1281" width="2.85546875" style="31" customWidth="1"/>
    <col min="1282" max="1282" width="4.42578125" style="31" customWidth="1"/>
    <col min="1283" max="1283" width="7.7109375" style="31" customWidth="1"/>
    <col min="1284" max="1290" width="9.140625" style="31"/>
    <col min="1291" max="1291" width="5.140625" style="31" customWidth="1"/>
    <col min="1292" max="1292" width="4.42578125" style="31" customWidth="1"/>
    <col min="1293" max="1293" width="3.42578125" style="31" customWidth="1"/>
    <col min="1294" max="1294" width="3.85546875" style="31" customWidth="1"/>
    <col min="1295" max="1536" width="9.140625" style="31"/>
    <col min="1537" max="1537" width="2.85546875" style="31" customWidth="1"/>
    <col min="1538" max="1538" width="4.42578125" style="31" customWidth="1"/>
    <col min="1539" max="1539" width="7.7109375" style="31" customWidth="1"/>
    <col min="1540" max="1546" width="9.140625" style="31"/>
    <col min="1547" max="1547" width="5.140625" style="31" customWidth="1"/>
    <col min="1548" max="1548" width="4.42578125" style="31" customWidth="1"/>
    <col min="1549" max="1549" width="3.42578125" style="31" customWidth="1"/>
    <col min="1550" max="1550" width="3.85546875" style="31" customWidth="1"/>
    <col min="1551" max="1792" width="9.140625" style="31"/>
    <col min="1793" max="1793" width="2.85546875" style="31" customWidth="1"/>
    <col min="1794" max="1794" width="4.42578125" style="31" customWidth="1"/>
    <col min="1795" max="1795" width="7.7109375" style="31" customWidth="1"/>
    <col min="1796" max="1802" width="9.140625" style="31"/>
    <col min="1803" max="1803" width="5.140625" style="31" customWidth="1"/>
    <col min="1804" max="1804" width="4.42578125" style="31" customWidth="1"/>
    <col min="1805" max="1805" width="3.42578125" style="31" customWidth="1"/>
    <col min="1806" max="1806" width="3.85546875" style="31" customWidth="1"/>
    <col min="1807" max="2048" width="9.140625" style="31"/>
    <col min="2049" max="2049" width="2.85546875" style="31" customWidth="1"/>
    <col min="2050" max="2050" width="4.42578125" style="31" customWidth="1"/>
    <col min="2051" max="2051" width="7.7109375" style="31" customWidth="1"/>
    <col min="2052" max="2058" width="9.140625" style="31"/>
    <col min="2059" max="2059" width="5.140625" style="31" customWidth="1"/>
    <col min="2060" max="2060" width="4.42578125" style="31" customWidth="1"/>
    <col min="2061" max="2061" width="3.42578125" style="31" customWidth="1"/>
    <col min="2062" max="2062" width="3.85546875" style="31" customWidth="1"/>
    <col min="2063" max="2304" width="9.140625" style="31"/>
    <col min="2305" max="2305" width="2.85546875" style="31" customWidth="1"/>
    <col min="2306" max="2306" width="4.42578125" style="31" customWidth="1"/>
    <col min="2307" max="2307" width="7.7109375" style="31" customWidth="1"/>
    <col min="2308" max="2314" width="9.140625" style="31"/>
    <col min="2315" max="2315" width="5.140625" style="31" customWidth="1"/>
    <col min="2316" max="2316" width="4.42578125" style="31" customWidth="1"/>
    <col min="2317" max="2317" width="3.42578125" style="31" customWidth="1"/>
    <col min="2318" max="2318" width="3.85546875" style="31" customWidth="1"/>
    <col min="2319" max="2560" width="9.140625" style="31"/>
    <col min="2561" max="2561" width="2.85546875" style="31" customWidth="1"/>
    <col min="2562" max="2562" width="4.42578125" style="31" customWidth="1"/>
    <col min="2563" max="2563" width="7.7109375" style="31" customWidth="1"/>
    <col min="2564" max="2570" width="9.140625" style="31"/>
    <col min="2571" max="2571" width="5.140625" style="31" customWidth="1"/>
    <col min="2572" max="2572" width="4.42578125" style="31" customWidth="1"/>
    <col min="2573" max="2573" width="3.42578125" style="31" customWidth="1"/>
    <col min="2574" max="2574" width="3.85546875" style="31" customWidth="1"/>
    <col min="2575" max="2816" width="9.140625" style="31"/>
    <col min="2817" max="2817" width="2.85546875" style="31" customWidth="1"/>
    <col min="2818" max="2818" width="4.42578125" style="31" customWidth="1"/>
    <col min="2819" max="2819" width="7.7109375" style="31" customWidth="1"/>
    <col min="2820" max="2826" width="9.140625" style="31"/>
    <col min="2827" max="2827" width="5.140625" style="31" customWidth="1"/>
    <col min="2828" max="2828" width="4.42578125" style="31" customWidth="1"/>
    <col min="2829" max="2829" width="3.42578125" style="31" customWidth="1"/>
    <col min="2830" max="2830" width="3.85546875" style="31" customWidth="1"/>
    <col min="2831" max="3072" width="9.140625" style="31"/>
    <col min="3073" max="3073" width="2.85546875" style="31" customWidth="1"/>
    <col min="3074" max="3074" width="4.42578125" style="31" customWidth="1"/>
    <col min="3075" max="3075" width="7.7109375" style="31" customWidth="1"/>
    <col min="3076" max="3082" width="9.140625" style="31"/>
    <col min="3083" max="3083" width="5.140625" style="31" customWidth="1"/>
    <col min="3084" max="3084" width="4.42578125" style="31" customWidth="1"/>
    <col min="3085" max="3085" width="3.42578125" style="31" customWidth="1"/>
    <col min="3086" max="3086" width="3.85546875" style="31" customWidth="1"/>
    <col min="3087" max="3328" width="9.140625" style="31"/>
    <col min="3329" max="3329" width="2.85546875" style="31" customWidth="1"/>
    <col min="3330" max="3330" width="4.42578125" style="31" customWidth="1"/>
    <col min="3331" max="3331" width="7.7109375" style="31" customWidth="1"/>
    <col min="3332" max="3338" width="9.140625" style="31"/>
    <col min="3339" max="3339" width="5.140625" style="31" customWidth="1"/>
    <col min="3340" max="3340" width="4.42578125" style="31" customWidth="1"/>
    <col min="3341" max="3341" width="3.42578125" style="31" customWidth="1"/>
    <col min="3342" max="3342" width="3.85546875" style="31" customWidth="1"/>
    <col min="3343" max="3584" width="9.140625" style="31"/>
    <col min="3585" max="3585" width="2.85546875" style="31" customWidth="1"/>
    <col min="3586" max="3586" width="4.42578125" style="31" customWidth="1"/>
    <col min="3587" max="3587" width="7.7109375" style="31" customWidth="1"/>
    <col min="3588" max="3594" width="9.140625" style="31"/>
    <col min="3595" max="3595" width="5.140625" style="31" customWidth="1"/>
    <col min="3596" max="3596" width="4.42578125" style="31" customWidth="1"/>
    <col min="3597" max="3597" width="3.42578125" style="31" customWidth="1"/>
    <col min="3598" max="3598" width="3.85546875" style="31" customWidth="1"/>
    <col min="3599" max="3840" width="9.140625" style="31"/>
    <col min="3841" max="3841" width="2.85546875" style="31" customWidth="1"/>
    <col min="3842" max="3842" width="4.42578125" style="31" customWidth="1"/>
    <col min="3843" max="3843" width="7.7109375" style="31" customWidth="1"/>
    <col min="3844" max="3850" width="9.140625" style="31"/>
    <col min="3851" max="3851" width="5.140625" style="31" customWidth="1"/>
    <col min="3852" max="3852" width="4.42578125" style="31" customWidth="1"/>
    <col min="3853" max="3853" width="3.42578125" style="31" customWidth="1"/>
    <col min="3854" max="3854" width="3.85546875" style="31" customWidth="1"/>
    <col min="3855" max="4096" width="9.140625" style="31"/>
    <col min="4097" max="4097" width="2.85546875" style="31" customWidth="1"/>
    <col min="4098" max="4098" width="4.42578125" style="31" customWidth="1"/>
    <col min="4099" max="4099" width="7.7109375" style="31" customWidth="1"/>
    <col min="4100" max="4106" width="9.140625" style="31"/>
    <col min="4107" max="4107" width="5.140625" style="31" customWidth="1"/>
    <col min="4108" max="4108" width="4.42578125" style="31" customWidth="1"/>
    <col min="4109" max="4109" width="3.42578125" style="31" customWidth="1"/>
    <col min="4110" max="4110" width="3.85546875" style="31" customWidth="1"/>
    <col min="4111" max="4352" width="9.140625" style="31"/>
    <col min="4353" max="4353" width="2.85546875" style="31" customWidth="1"/>
    <col min="4354" max="4354" width="4.42578125" style="31" customWidth="1"/>
    <col min="4355" max="4355" width="7.7109375" style="31" customWidth="1"/>
    <col min="4356" max="4362" width="9.140625" style="31"/>
    <col min="4363" max="4363" width="5.140625" style="31" customWidth="1"/>
    <col min="4364" max="4364" width="4.42578125" style="31" customWidth="1"/>
    <col min="4365" max="4365" width="3.42578125" style="31" customWidth="1"/>
    <col min="4366" max="4366" width="3.85546875" style="31" customWidth="1"/>
    <col min="4367" max="4608" width="9.140625" style="31"/>
    <col min="4609" max="4609" width="2.85546875" style="31" customWidth="1"/>
    <col min="4610" max="4610" width="4.42578125" style="31" customWidth="1"/>
    <col min="4611" max="4611" width="7.7109375" style="31" customWidth="1"/>
    <col min="4612" max="4618" width="9.140625" style="31"/>
    <col min="4619" max="4619" width="5.140625" style="31" customWidth="1"/>
    <col min="4620" max="4620" width="4.42578125" style="31" customWidth="1"/>
    <col min="4621" max="4621" width="3.42578125" style="31" customWidth="1"/>
    <col min="4622" max="4622" width="3.85546875" style="31" customWidth="1"/>
    <col min="4623" max="4864" width="9.140625" style="31"/>
    <col min="4865" max="4865" width="2.85546875" style="31" customWidth="1"/>
    <col min="4866" max="4866" width="4.42578125" style="31" customWidth="1"/>
    <col min="4867" max="4867" width="7.7109375" style="31" customWidth="1"/>
    <col min="4868" max="4874" width="9.140625" style="31"/>
    <col min="4875" max="4875" width="5.140625" style="31" customWidth="1"/>
    <col min="4876" max="4876" width="4.42578125" style="31" customWidth="1"/>
    <col min="4877" max="4877" width="3.42578125" style="31" customWidth="1"/>
    <col min="4878" max="4878" width="3.85546875" style="31" customWidth="1"/>
    <col min="4879" max="5120" width="9.140625" style="31"/>
    <col min="5121" max="5121" width="2.85546875" style="31" customWidth="1"/>
    <col min="5122" max="5122" width="4.42578125" style="31" customWidth="1"/>
    <col min="5123" max="5123" width="7.7109375" style="31" customWidth="1"/>
    <col min="5124" max="5130" width="9.140625" style="31"/>
    <col min="5131" max="5131" width="5.140625" style="31" customWidth="1"/>
    <col min="5132" max="5132" width="4.42578125" style="31" customWidth="1"/>
    <col min="5133" max="5133" width="3.42578125" style="31" customWidth="1"/>
    <col min="5134" max="5134" width="3.85546875" style="31" customWidth="1"/>
    <col min="5135" max="5376" width="9.140625" style="31"/>
    <col min="5377" max="5377" width="2.85546875" style="31" customWidth="1"/>
    <col min="5378" max="5378" width="4.42578125" style="31" customWidth="1"/>
    <col min="5379" max="5379" width="7.7109375" style="31" customWidth="1"/>
    <col min="5380" max="5386" width="9.140625" style="31"/>
    <col min="5387" max="5387" width="5.140625" style="31" customWidth="1"/>
    <col min="5388" max="5388" width="4.42578125" style="31" customWidth="1"/>
    <col min="5389" max="5389" width="3.42578125" style="31" customWidth="1"/>
    <col min="5390" max="5390" width="3.85546875" style="31" customWidth="1"/>
    <col min="5391" max="5632" width="9.140625" style="31"/>
    <col min="5633" max="5633" width="2.85546875" style="31" customWidth="1"/>
    <col min="5634" max="5634" width="4.42578125" style="31" customWidth="1"/>
    <col min="5635" max="5635" width="7.7109375" style="31" customWidth="1"/>
    <col min="5636" max="5642" width="9.140625" style="31"/>
    <col min="5643" max="5643" width="5.140625" style="31" customWidth="1"/>
    <col min="5644" max="5644" width="4.42578125" style="31" customWidth="1"/>
    <col min="5645" max="5645" width="3.42578125" style="31" customWidth="1"/>
    <col min="5646" max="5646" width="3.85546875" style="31" customWidth="1"/>
    <col min="5647" max="5888" width="9.140625" style="31"/>
    <col min="5889" max="5889" width="2.85546875" style="31" customWidth="1"/>
    <col min="5890" max="5890" width="4.42578125" style="31" customWidth="1"/>
    <col min="5891" max="5891" width="7.7109375" style="31" customWidth="1"/>
    <col min="5892" max="5898" width="9.140625" style="31"/>
    <col min="5899" max="5899" width="5.140625" style="31" customWidth="1"/>
    <col min="5900" max="5900" width="4.42578125" style="31" customWidth="1"/>
    <col min="5901" max="5901" width="3.42578125" style="31" customWidth="1"/>
    <col min="5902" max="5902" width="3.85546875" style="31" customWidth="1"/>
    <col min="5903" max="6144" width="9.140625" style="31"/>
    <col min="6145" max="6145" width="2.85546875" style="31" customWidth="1"/>
    <col min="6146" max="6146" width="4.42578125" style="31" customWidth="1"/>
    <col min="6147" max="6147" width="7.7109375" style="31" customWidth="1"/>
    <col min="6148" max="6154" width="9.140625" style="31"/>
    <col min="6155" max="6155" width="5.140625" style="31" customWidth="1"/>
    <col min="6156" max="6156" width="4.42578125" style="31" customWidth="1"/>
    <col min="6157" max="6157" width="3.42578125" style="31" customWidth="1"/>
    <col min="6158" max="6158" width="3.85546875" style="31" customWidth="1"/>
    <col min="6159" max="6400" width="9.140625" style="31"/>
    <col min="6401" max="6401" width="2.85546875" style="31" customWidth="1"/>
    <col min="6402" max="6402" width="4.42578125" style="31" customWidth="1"/>
    <col min="6403" max="6403" width="7.7109375" style="31" customWidth="1"/>
    <col min="6404" max="6410" width="9.140625" style="31"/>
    <col min="6411" max="6411" width="5.140625" style="31" customWidth="1"/>
    <col min="6412" max="6412" width="4.42578125" style="31" customWidth="1"/>
    <col min="6413" max="6413" width="3.42578125" style="31" customWidth="1"/>
    <col min="6414" max="6414" width="3.85546875" style="31" customWidth="1"/>
    <col min="6415" max="6656" width="9.140625" style="31"/>
    <col min="6657" max="6657" width="2.85546875" style="31" customWidth="1"/>
    <col min="6658" max="6658" width="4.42578125" style="31" customWidth="1"/>
    <col min="6659" max="6659" width="7.7109375" style="31" customWidth="1"/>
    <col min="6660" max="6666" width="9.140625" style="31"/>
    <col min="6667" max="6667" width="5.140625" style="31" customWidth="1"/>
    <col min="6668" max="6668" width="4.42578125" style="31" customWidth="1"/>
    <col min="6669" max="6669" width="3.42578125" style="31" customWidth="1"/>
    <col min="6670" max="6670" width="3.85546875" style="31" customWidth="1"/>
    <col min="6671" max="6912" width="9.140625" style="31"/>
    <col min="6913" max="6913" width="2.85546875" style="31" customWidth="1"/>
    <col min="6914" max="6914" width="4.42578125" style="31" customWidth="1"/>
    <col min="6915" max="6915" width="7.7109375" style="31" customWidth="1"/>
    <col min="6916" max="6922" width="9.140625" style="31"/>
    <col min="6923" max="6923" width="5.140625" style="31" customWidth="1"/>
    <col min="6924" max="6924" width="4.42578125" style="31" customWidth="1"/>
    <col min="6925" max="6925" width="3.42578125" style="31" customWidth="1"/>
    <col min="6926" max="6926" width="3.85546875" style="31" customWidth="1"/>
    <col min="6927" max="7168" width="9.140625" style="31"/>
    <col min="7169" max="7169" width="2.85546875" style="31" customWidth="1"/>
    <col min="7170" max="7170" width="4.42578125" style="31" customWidth="1"/>
    <col min="7171" max="7171" width="7.7109375" style="31" customWidth="1"/>
    <col min="7172" max="7178" width="9.140625" style="31"/>
    <col min="7179" max="7179" width="5.140625" style="31" customWidth="1"/>
    <col min="7180" max="7180" width="4.42578125" style="31" customWidth="1"/>
    <col min="7181" max="7181" width="3.42578125" style="31" customWidth="1"/>
    <col min="7182" max="7182" width="3.85546875" style="31" customWidth="1"/>
    <col min="7183" max="7424" width="9.140625" style="31"/>
    <col min="7425" max="7425" width="2.85546875" style="31" customWidth="1"/>
    <col min="7426" max="7426" width="4.42578125" style="31" customWidth="1"/>
    <col min="7427" max="7427" width="7.7109375" style="31" customWidth="1"/>
    <col min="7428" max="7434" width="9.140625" style="31"/>
    <col min="7435" max="7435" width="5.140625" style="31" customWidth="1"/>
    <col min="7436" max="7436" width="4.42578125" style="31" customWidth="1"/>
    <col min="7437" max="7437" width="3.42578125" style="31" customWidth="1"/>
    <col min="7438" max="7438" width="3.85546875" style="31" customWidth="1"/>
    <col min="7439" max="7680" width="9.140625" style="31"/>
    <col min="7681" max="7681" width="2.85546875" style="31" customWidth="1"/>
    <col min="7682" max="7682" width="4.42578125" style="31" customWidth="1"/>
    <col min="7683" max="7683" width="7.7109375" style="31" customWidth="1"/>
    <col min="7684" max="7690" width="9.140625" style="31"/>
    <col min="7691" max="7691" width="5.140625" style="31" customWidth="1"/>
    <col min="7692" max="7692" width="4.42578125" style="31" customWidth="1"/>
    <col min="7693" max="7693" width="3.42578125" style="31" customWidth="1"/>
    <col min="7694" max="7694" width="3.85546875" style="31" customWidth="1"/>
    <col min="7695" max="7936" width="9.140625" style="31"/>
    <col min="7937" max="7937" width="2.85546875" style="31" customWidth="1"/>
    <col min="7938" max="7938" width="4.42578125" style="31" customWidth="1"/>
    <col min="7939" max="7939" width="7.7109375" style="31" customWidth="1"/>
    <col min="7940" max="7946" width="9.140625" style="31"/>
    <col min="7947" max="7947" width="5.140625" style="31" customWidth="1"/>
    <col min="7948" max="7948" width="4.42578125" style="31" customWidth="1"/>
    <col min="7949" max="7949" width="3.42578125" style="31" customWidth="1"/>
    <col min="7950" max="7950" width="3.85546875" style="31" customWidth="1"/>
    <col min="7951" max="8192" width="9.140625" style="31"/>
    <col min="8193" max="8193" width="2.85546875" style="31" customWidth="1"/>
    <col min="8194" max="8194" width="4.42578125" style="31" customWidth="1"/>
    <col min="8195" max="8195" width="7.7109375" style="31" customWidth="1"/>
    <col min="8196" max="8202" width="9.140625" style="31"/>
    <col min="8203" max="8203" width="5.140625" style="31" customWidth="1"/>
    <col min="8204" max="8204" width="4.42578125" style="31" customWidth="1"/>
    <col min="8205" max="8205" width="3.42578125" style="31" customWidth="1"/>
    <col min="8206" max="8206" width="3.85546875" style="31" customWidth="1"/>
    <col min="8207" max="8448" width="9.140625" style="31"/>
    <col min="8449" max="8449" width="2.85546875" style="31" customWidth="1"/>
    <col min="8450" max="8450" width="4.42578125" style="31" customWidth="1"/>
    <col min="8451" max="8451" width="7.7109375" style="31" customWidth="1"/>
    <col min="8452" max="8458" width="9.140625" style="31"/>
    <col min="8459" max="8459" width="5.140625" style="31" customWidth="1"/>
    <col min="8460" max="8460" width="4.42578125" style="31" customWidth="1"/>
    <col min="8461" max="8461" width="3.42578125" style="31" customWidth="1"/>
    <col min="8462" max="8462" width="3.85546875" style="31" customWidth="1"/>
    <col min="8463" max="8704" width="9.140625" style="31"/>
    <col min="8705" max="8705" width="2.85546875" style="31" customWidth="1"/>
    <col min="8706" max="8706" width="4.42578125" style="31" customWidth="1"/>
    <col min="8707" max="8707" width="7.7109375" style="31" customWidth="1"/>
    <col min="8708" max="8714" width="9.140625" style="31"/>
    <col min="8715" max="8715" width="5.140625" style="31" customWidth="1"/>
    <col min="8716" max="8716" width="4.42578125" style="31" customWidth="1"/>
    <col min="8717" max="8717" width="3.42578125" style="31" customWidth="1"/>
    <col min="8718" max="8718" width="3.85546875" style="31" customWidth="1"/>
    <col min="8719" max="8960" width="9.140625" style="31"/>
    <col min="8961" max="8961" width="2.85546875" style="31" customWidth="1"/>
    <col min="8962" max="8962" width="4.42578125" style="31" customWidth="1"/>
    <col min="8963" max="8963" width="7.7109375" style="31" customWidth="1"/>
    <col min="8964" max="8970" width="9.140625" style="31"/>
    <col min="8971" max="8971" width="5.140625" style="31" customWidth="1"/>
    <col min="8972" max="8972" width="4.42578125" style="31" customWidth="1"/>
    <col min="8973" max="8973" width="3.42578125" style="31" customWidth="1"/>
    <col min="8974" max="8974" width="3.85546875" style="31" customWidth="1"/>
    <col min="8975" max="9216" width="9.140625" style="31"/>
    <col min="9217" max="9217" width="2.85546875" style="31" customWidth="1"/>
    <col min="9218" max="9218" width="4.42578125" style="31" customWidth="1"/>
    <col min="9219" max="9219" width="7.7109375" style="31" customWidth="1"/>
    <col min="9220" max="9226" width="9.140625" style="31"/>
    <col min="9227" max="9227" width="5.140625" style="31" customWidth="1"/>
    <col min="9228" max="9228" width="4.42578125" style="31" customWidth="1"/>
    <col min="9229" max="9229" width="3.42578125" style="31" customWidth="1"/>
    <col min="9230" max="9230" width="3.85546875" style="31" customWidth="1"/>
    <col min="9231" max="9472" width="9.140625" style="31"/>
    <col min="9473" max="9473" width="2.85546875" style="31" customWidth="1"/>
    <col min="9474" max="9474" width="4.42578125" style="31" customWidth="1"/>
    <col min="9475" max="9475" width="7.7109375" style="31" customWidth="1"/>
    <col min="9476" max="9482" width="9.140625" style="31"/>
    <col min="9483" max="9483" width="5.140625" style="31" customWidth="1"/>
    <col min="9484" max="9484" width="4.42578125" style="31" customWidth="1"/>
    <col min="9485" max="9485" width="3.42578125" style="31" customWidth="1"/>
    <col min="9486" max="9486" width="3.85546875" style="31" customWidth="1"/>
    <col min="9487" max="9728" width="9.140625" style="31"/>
    <col min="9729" max="9729" width="2.85546875" style="31" customWidth="1"/>
    <col min="9730" max="9730" width="4.42578125" style="31" customWidth="1"/>
    <col min="9731" max="9731" width="7.7109375" style="31" customWidth="1"/>
    <col min="9732" max="9738" width="9.140625" style="31"/>
    <col min="9739" max="9739" width="5.140625" style="31" customWidth="1"/>
    <col min="9740" max="9740" width="4.42578125" style="31" customWidth="1"/>
    <col min="9741" max="9741" width="3.42578125" style="31" customWidth="1"/>
    <col min="9742" max="9742" width="3.85546875" style="31" customWidth="1"/>
    <col min="9743" max="9984" width="9.140625" style="31"/>
    <col min="9985" max="9985" width="2.85546875" style="31" customWidth="1"/>
    <col min="9986" max="9986" width="4.42578125" style="31" customWidth="1"/>
    <col min="9987" max="9987" width="7.7109375" style="31" customWidth="1"/>
    <col min="9988" max="9994" width="9.140625" style="31"/>
    <col min="9995" max="9995" width="5.140625" style="31" customWidth="1"/>
    <col min="9996" max="9996" width="4.42578125" style="31" customWidth="1"/>
    <col min="9997" max="9997" width="3.42578125" style="31" customWidth="1"/>
    <col min="9998" max="9998" width="3.85546875" style="31" customWidth="1"/>
    <col min="9999" max="10240" width="9.140625" style="31"/>
    <col min="10241" max="10241" width="2.85546875" style="31" customWidth="1"/>
    <col min="10242" max="10242" width="4.42578125" style="31" customWidth="1"/>
    <col min="10243" max="10243" width="7.7109375" style="31" customWidth="1"/>
    <col min="10244" max="10250" width="9.140625" style="31"/>
    <col min="10251" max="10251" width="5.140625" style="31" customWidth="1"/>
    <col min="10252" max="10252" width="4.42578125" style="31" customWidth="1"/>
    <col min="10253" max="10253" width="3.42578125" style="31" customWidth="1"/>
    <col min="10254" max="10254" width="3.85546875" style="31" customWidth="1"/>
    <col min="10255" max="10496" width="9.140625" style="31"/>
    <col min="10497" max="10497" width="2.85546875" style="31" customWidth="1"/>
    <col min="10498" max="10498" width="4.42578125" style="31" customWidth="1"/>
    <col min="10499" max="10499" width="7.7109375" style="31" customWidth="1"/>
    <col min="10500" max="10506" width="9.140625" style="31"/>
    <col min="10507" max="10507" width="5.140625" style="31" customWidth="1"/>
    <col min="10508" max="10508" width="4.42578125" style="31" customWidth="1"/>
    <col min="10509" max="10509" width="3.42578125" style="31" customWidth="1"/>
    <col min="10510" max="10510" width="3.85546875" style="31" customWidth="1"/>
    <col min="10511" max="10752" width="9.140625" style="31"/>
    <col min="10753" max="10753" width="2.85546875" style="31" customWidth="1"/>
    <col min="10754" max="10754" width="4.42578125" style="31" customWidth="1"/>
    <col min="10755" max="10755" width="7.7109375" style="31" customWidth="1"/>
    <col min="10756" max="10762" width="9.140625" style="31"/>
    <col min="10763" max="10763" width="5.140625" style="31" customWidth="1"/>
    <col min="10764" max="10764" width="4.42578125" style="31" customWidth="1"/>
    <col min="10765" max="10765" width="3.42578125" style="31" customWidth="1"/>
    <col min="10766" max="10766" width="3.85546875" style="31" customWidth="1"/>
    <col min="10767" max="11008" width="9.140625" style="31"/>
    <col min="11009" max="11009" width="2.85546875" style="31" customWidth="1"/>
    <col min="11010" max="11010" width="4.42578125" style="31" customWidth="1"/>
    <col min="11011" max="11011" width="7.7109375" style="31" customWidth="1"/>
    <col min="11012" max="11018" width="9.140625" style="31"/>
    <col min="11019" max="11019" width="5.140625" style="31" customWidth="1"/>
    <col min="11020" max="11020" width="4.42578125" style="31" customWidth="1"/>
    <col min="11021" max="11021" width="3.42578125" style="31" customWidth="1"/>
    <col min="11022" max="11022" width="3.85546875" style="31" customWidth="1"/>
    <col min="11023" max="11264" width="9.140625" style="31"/>
    <col min="11265" max="11265" width="2.85546875" style="31" customWidth="1"/>
    <col min="11266" max="11266" width="4.42578125" style="31" customWidth="1"/>
    <col min="11267" max="11267" width="7.7109375" style="31" customWidth="1"/>
    <col min="11268" max="11274" width="9.140625" style="31"/>
    <col min="11275" max="11275" width="5.140625" style="31" customWidth="1"/>
    <col min="11276" max="11276" width="4.42578125" style="31" customWidth="1"/>
    <col min="11277" max="11277" width="3.42578125" style="31" customWidth="1"/>
    <col min="11278" max="11278" width="3.85546875" style="31" customWidth="1"/>
    <col min="11279" max="11520" width="9.140625" style="31"/>
    <col min="11521" max="11521" width="2.85546875" style="31" customWidth="1"/>
    <col min="11522" max="11522" width="4.42578125" style="31" customWidth="1"/>
    <col min="11523" max="11523" width="7.7109375" style="31" customWidth="1"/>
    <col min="11524" max="11530" width="9.140625" style="31"/>
    <col min="11531" max="11531" width="5.140625" style="31" customWidth="1"/>
    <col min="11532" max="11532" width="4.42578125" style="31" customWidth="1"/>
    <col min="11533" max="11533" width="3.42578125" style="31" customWidth="1"/>
    <col min="11534" max="11534" width="3.85546875" style="31" customWidth="1"/>
    <col min="11535" max="11776" width="9.140625" style="31"/>
    <col min="11777" max="11777" width="2.85546875" style="31" customWidth="1"/>
    <col min="11778" max="11778" width="4.42578125" style="31" customWidth="1"/>
    <col min="11779" max="11779" width="7.7109375" style="31" customWidth="1"/>
    <col min="11780" max="11786" width="9.140625" style="31"/>
    <col min="11787" max="11787" width="5.140625" style="31" customWidth="1"/>
    <col min="11788" max="11788" width="4.42578125" style="31" customWidth="1"/>
    <col min="11789" max="11789" width="3.42578125" style="31" customWidth="1"/>
    <col min="11790" max="11790" width="3.85546875" style="31" customWidth="1"/>
    <col min="11791" max="12032" width="9.140625" style="31"/>
    <col min="12033" max="12033" width="2.85546875" style="31" customWidth="1"/>
    <col min="12034" max="12034" width="4.42578125" style="31" customWidth="1"/>
    <col min="12035" max="12035" width="7.7109375" style="31" customWidth="1"/>
    <col min="12036" max="12042" width="9.140625" style="31"/>
    <col min="12043" max="12043" width="5.140625" style="31" customWidth="1"/>
    <col min="12044" max="12044" width="4.42578125" style="31" customWidth="1"/>
    <col min="12045" max="12045" width="3.42578125" style="31" customWidth="1"/>
    <col min="12046" max="12046" width="3.85546875" style="31" customWidth="1"/>
    <col min="12047" max="12288" width="9.140625" style="31"/>
    <col min="12289" max="12289" width="2.85546875" style="31" customWidth="1"/>
    <col min="12290" max="12290" width="4.42578125" style="31" customWidth="1"/>
    <col min="12291" max="12291" width="7.7109375" style="31" customWidth="1"/>
    <col min="12292" max="12298" width="9.140625" style="31"/>
    <col min="12299" max="12299" width="5.140625" style="31" customWidth="1"/>
    <col min="12300" max="12300" width="4.42578125" style="31" customWidth="1"/>
    <col min="12301" max="12301" width="3.42578125" style="31" customWidth="1"/>
    <col min="12302" max="12302" width="3.85546875" style="31" customWidth="1"/>
    <col min="12303" max="12544" width="9.140625" style="31"/>
    <col min="12545" max="12545" width="2.85546875" style="31" customWidth="1"/>
    <col min="12546" max="12546" width="4.42578125" style="31" customWidth="1"/>
    <col min="12547" max="12547" width="7.7109375" style="31" customWidth="1"/>
    <col min="12548" max="12554" width="9.140625" style="31"/>
    <col min="12555" max="12555" width="5.140625" style="31" customWidth="1"/>
    <col min="12556" max="12556" width="4.42578125" style="31" customWidth="1"/>
    <col min="12557" max="12557" width="3.42578125" style="31" customWidth="1"/>
    <col min="12558" max="12558" width="3.85546875" style="31" customWidth="1"/>
    <col min="12559" max="12800" width="9.140625" style="31"/>
    <col min="12801" max="12801" width="2.85546875" style="31" customWidth="1"/>
    <col min="12802" max="12802" width="4.42578125" style="31" customWidth="1"/>
    <col min="12803" max="12803" width="7.7109375" style="31" customWidth="1"/>
    <col min="12804" max="12810" width="9.140625" style="31"/>
    <col min="12811" max="12811" width="5.140625" style="31" customWidth="1"/>
    <col min="12812" max="12812" width="4.42578125" style="31" customWidth="1"/>
    <col min="12813" max="12813" width="3.42578125" style="31" customWidth="1"/>
    <col min="12814" max="12814" width="3.85546875" style="31" customWidth="1"/>
    <col min="12815" max="13056" width="9.140625" style="31"/>
    <col min="13057" max="13057" width="2.85546875" style="31" customWidth="1"/>
    <col min="13058" max="13058" width="4.42578125" style="31" customWidth="1"/>
    <col min="13059" max="13059" width="7.7109375" style="31" customWidth="1"/>
    <col min="13060" max="13066" width="9.140625" style="31"/>
    <col min="13067" max="13067" width="5.140625" style="31" customWidth="1"/>
    <col min="13068" max="13068" width="4.42578125" style="31" customWidth="1"/>
    <col min="13069" max="13069" width="3.42578125" style="31" customWidth="1"/>
    <col min="13070" max="13070" width="3.85546875" style="31" customWidth="1"/>
    <col min="13071" max="13312" width="9.140625" style="31"/>
    <col min="13313" max="13313" width="2.85546875" style="31" customWidth="1"/>
    <col min="13314" max="13314" width="4.42578125" style="31" customWidth="1"/>
    <col min="13315" max="13315" width="7.7109375" style="31" customWidth="1"/>
    <col min="13316" max="13322" width="9.140625" style="31"/>
    <col min="13323" max="13323" width="5.140625" style="31" customWidth="1"/>
    <col min="13324" max="13324" width="4.42578125" style="31" customWidth="1"/>
    <col min="13325" max="13325" width="3.42578125" style="31" customWidth="1"/>
    <col min="13326" max="13326" width="3.85546875" style="31" customWidth="1"/>
    <col min="13327" max="13568" width="9.140625" style="31"/>
    <col min="13569" max="13569" width="2.85546875" style="31" customWidth="1"/>
    <col min="13570" max="13570" width="4.42578125" style="31" customWidth="1"/>
    <col min="13571" max="13571" width="7.7109375" style="31" customWidth="1"/>
    <col min="13572" max="13578" width="9.140625" style="31"/>
    <col min="13579" max="13579" width="5.140625" style="31" customWidth="1"/>
    <col min="13580" max="13580" width="4.42578125" style="31" customWidth="1"/>
    <col min="13581" max="13581" width="3.42578125" style="31" customWidth="1"/>
    <col min="13582" max="13582" width="3.85546875" style="31" customWidth="1"/>
    <col min="13583" max="13824" width="9.140625" style="31"/>
    <col min="13825" max="13825" width="2.85546875" style="31" customWidth="1"/>
    <col min="13826" max="13826" width="4.42578125" style="31" customWidth="1"/>
    <col min="13827" max="13827" width="7.7109375" style="31" customWidth="1"/>
    <col min="13828" max="13834" width="9.140625" style="31"/>
    <col min="13835" max="13835" width="5.140625" style="31" customWidth="1"/>
    <col min="13836" max="13836" width="4.42578125" style="31" customWidth="1"/>
    <col min="13837" max="13837" width="3.42578125" style="31" customWidth="1"/>
    <col min="13838" max="13838" width="3.85546875" style="31" customWidth="1"/>
    <col min="13839" max="14080" width="9.140625" style="31"/>
    <col min="14081" max="14081" width="2.85546875" style="31" customWidth="1"/>
    <col min="14082" max="14082" width="4.42578125" style="31" customWidth="1"/>
    <col min="14083" max="14083" width="7.7109375" style="31" customWidth="1"/>
    <col min="14084" max="14090" width="9.140625" style="31"/>
    <col min="14091" max="14091" width="5.140625" style="31" customWidth="1"/>
    <col min="14092" max="14092" width="4.42578125" style="31" customWidth="1"/>
    <col min="14093" max="14093" width="3.42578125" style="31" customWidth="1"/>
    <col min="14094" max="14094" width="3.85546875" style="31" customWidth="1"/>
    <col min="14095" max="14336" width="9.140625" style="31"/>
    <col min="14337" max="14337" width="2.85546875" style="31" customWidth="1"/>
    <col min="14338" max="14338" width="4.42578125" style="31" customWidth="1"/>
    <col min="14339" max="14339" width="7.7109375" style="31" customWidth="1"/>
    <col min="14340" max="14346" width="9.140625" style="31"/>
    <col min="14347" max="14347" width="5.140625" style="31" customWidth="1"/>
    <col min="14348" max="14348" width="4.42578125" style="31" customWidth="1"/>
    <col min="14349" max="14349" width="3.42578125" style="31" customWidth="1"/>
    <col min="14350" max="14350" width="3.85546875" style="31" customWidth="1"/>
    <col min="14351" max="14592" width="9.140625" style="31"/>
    <col min="14593" max="14593" width="2.85546875" style="31" customWidth="1"/>
    <col min="14594" max="14594" width="4.42578125" style="31" customWidth="1"/>
    <col min="14595" max="14595" width="7.7109375" style="31" customWidth="1"/>
    <col min="14596" max="14602" width="9.140625" style="31"/>
    <col min="14603" max="14603" width="5.140625" style="31" customWidth="1"/>
    <col min="14604" max="14604" width="4.42578125" style="31" customWidth="1"/>
    <col min="14605" max="14605" width="3.42578125" style="31" customWidth="1"/>
    <col min="14606" max="14606" width="3.85546875" style="31" customWidth="1"/>
    <col min="14607" max="14848" width="9.140625" style="31"/>
    <col min="14849" max="14849" width="2.85546875" style="31" customWidth="1"/>
    <col min="14850" max="14850" width="4.42578125" style="31" customWidth="1"/>
    <col min="14851" max="14851" width="7.7109375" style="31" customWidth="1"/>
    <col min="14852" max="14858" width="9.140625" style="31"/>
    <col min="14859" max="14859" width="5.140625" style="31" customWidth="1"/>
    <col min="14860" max="14860" width="4.42578125" style="31" customWidth="1"/>
    <col min="14861" max="14861" width="3.42578125" style="31" customWidth="1"/>
    <col min="14862" max="14862" width="3.85546875" style="31" customWidth="1"/>
    <col min="14863" max="15104" width="9.140625" style="31"/>
    <col min="15105" max="15105" width="2.85546875" style="31" customWidth="1"/>
    <col min="15106" max="15106" width="4.42578125" style="31" customWidth="1"/>
    <col min="15107" max="15107" width="7.7109375" style="31" customWidth="1"/>
    <col min="15108" max="15114" width="9.140625" style="31"/>
    <col min="15115" max="15115" width="5.140625" style="31" customWidth="1"/>
    <col min="15116" max="15116" width="4.42578125" style="31" customWidth="1"/>
    <col min="15117" max="15117" width="3.42578125" style="31" customWidth="1"/>
    <col min="15118" max="15118" width="3.85546875" style="31" customWidth="1"/>
    <col min="15119" max="15360" width="9.140625" style="31"/>
    <col min="15361" max="15361" width="2.85546875" style="31" customWidth="1"/>
    <col min="15362" max="15362" width="4.42578125" style="31" customWidth="1"/>
    <col min="15363" max="15363" width="7.7109375" style="31" customWidth="1"/>
    <col min="15364" max="15370" width="9.140625" style="31"/>
    <col min="15371" max="15371" width="5.140625" style="31" customWidth="1"/>
    <col min="15372" max="15372" width="4.42578125" style="31" customWidth="1"/>
    <col min="15373" max="15373" width="3.42578125" style="31" customWidth="1"/>
    <col min="15374" max="15374" width="3.85546875" style="31" customWidth="1"/>
    <col min="15375" max="15616" width="9.140625" style="31"/>
    <col min="15617" max="15617" width="2.85546875" style="31" customWidth="1"/>
    <col min="15618" max="15618" width="4.42578125" style="31" customWidth="1"/>
    <col min="15619" max="15619" width="7.7109375" style="31" customWidth="1"/>
    <col min="15620" max="15626" width="9.140625" style="31"/>
    <col min="15627" max="15627" width="5.140625" style="31" customWidth="1"/>
    <col min="15628" max="15628" width="4.42578125" style="31" customWidth="1"/>
    <col min="15629" max="15629" width="3.42578125" style="31" customWidth="1"/>
    <col min="15630" max="15630" width="3.85546875" style="31" customWidth="1"/>
    <col min="15631" max="15872" width="9.140625" style="31"/>
    <col min="15873" max="15873" width="2.85546875" style="31" customWidth="1"/>
    <col min="15874" max="15874" width="4.42578125" style="31" customWidth="1"/>
    <col min="15875" max="15875" width="7.7109375" style="31" customWidth="1"/>
    <col min="15876" max="15882" width="9.140625" style="31"/>
    <col min="15883" max="15883" width="5.140625" style="31" customWidth="1"/>
    <col min="15884" max="15884" width="4.42578125" style="31" customWidth="1"/>
    <col min="15885" max="15885" width="3.42578125" style="31" customWidth="1"/>
    <col min="15886" max="15886" width="3.85546875" style="31" customWidth="1"/>
    <col min="15887" max="16128" width="9.140625" style="31"/>
    <col min="16129" max="16129" width="2.85546875" style="31" customWidth="1"/>
    <col min="16130" max="16130" width="4.42578125" style="31" customWidth="1"/>
    <col min="16131" max="16131" width="7.7109375" style="31" customWidth="1"/>
    <col min="16132" max="16138" width="9.140625" style="31"/>
    <col min="16139" max="16139" width="5.140625" style="31" customWidth="1"/>
    <col min="16140" max="16140" width="4.42578125" style="31" customWidth="1"/>
    <col min="16141" max="16141" width="3.42578125" style="31" customWidth="1"/>
    <col min="16142" max="16142" width="3.85546875" style="31" customWidth="1"/>
    <col min="16143" max="16384" width="9.140625" style="31"/>
  </cols>
  <sheetData>
    <row r="1" spans="1:15" ht="15.75" customHeight="1">
      <c r="B1" s="44" t="s">
        <v>0</v>
      </c>
      <c r="C1" s="44"/>
      <c r="D1" s="44"/>
      <c r="E1" s="34"/>
      <c r="F1" s="34"/>
      <c r="G1" s="34"/>
      <c r="H1" s="46"/>
      <c r="I1" s="46"/>
      <c r="J1" s="46"/>
      <c r="K1" s="46"/>
      <c r="L1" s="46"/>
      <c r="M1" s="46"/>
    </row>
    <row r="2" spans="1:15" ht="18">
      <c r="B2" s="44"/>
      <c r="C2" s="44"/>
      <c r="D2" s="44"/>
      <c r="E2" s="35"/>
      <c r="G2" s="32"/>
      <c r="H2" s="32"/>
      <c r="I2" s="32"/>
      <c r="J2" s="32"/>
      <c r="K2" s="32"/>
      <c r="L2" s="32"/>
      <c r="M2" s="32"/>
      <c r="N2" s="32"/>
    </row>
    <row r="3" spans="1:15" ht="18">
      <c r="B3" s="44"/>
      <c r="C3" s="44"/>
      <c r="D3" s="44"/>
      <c r="E3" s="35"/>
      <c r="G3" s="32"/>
      <c r="H3" s="32"/>
      <c r="I3" s="32"/>
      <c r="J3" s="32"/>
      <c r="K3" s="32"/>
      <c r="L3" s="32"/>
      <c r="M3" s="32"/>
      <c r="N3" s="32"/>
    </row>
    <row r="4" spans="1:15" ht="18">
      <c r="A4" s="36"/>
      <c r="B4" s="30"/>
      <c r="C4" s="32"/>
      <c r="D4" s="32"/>
      <c r="E4" s="37"/>
      <c r="F4" s="32"/>
      <c r="G4" s="32"/>
      <c r="H4" s="32"/>
      <c r="I4" s="32"/>
      <c r="J4" s="32"/>
      <c r="K4" s="32"/>
      <c r="L4" s="32"/>
      <c r="M4" s="32"/>
      <c r="N4" s="32"/>
    </row>
    <row r="5" spans="1:15" ht="18">
      <c r="B5" s="47" t="s">
        <v>351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32"/>
      <c r="O5" s="38"/>
    </row>
    <row r="6" spans="1:15" ht="18">
      <c r="B6" s="30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5" ht="18" customHeight="1">
      <c r="B7" s="30" t="s">
        <v>348</v>
      </c>
      <c r="C7" s="43" t="s">
        <v>352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32"/>
    </row>
    <row r="8" spans="1:15" ht="18">
      <c r="B8" s="30"/>
      <c r="C8" s="45" t="s">
        <v>353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32"/>
    </row>
    <row r="9" spans="1:15">
      <c r="B9" s="33"/>
      <c r="C9" s="39" t="s">
        <v>354</v>
      </c>
      <c r="D9" s="40" t="s">
        <v>359</v>
      </c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5">
      <c r="B10" s="33"/>
      <c r="C10" s="39" t="s">
        <v>357</v>
      </c>
      <c r="D10" s="40" t="s">
        <v>360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5">
      <c r="B11" s="33"/>
      <c r="C11" s="39" t="s">
        <v>356</v>
      </c>
      <c r="D11" s="40" t="s">
        <v>361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5">
      <c r="B12" s="33"/>
      <c r="C12" s="39" t="s">
        <v>358</v>
      </c>
      <c r="D12" s="40" t="s">
        <v>403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5">
      <c r="B13" s="33"/>
      <c r="C13" s="39" t="s">
        <v>355</v>
      </c>
      <c r="D13" s="40" t="s">
        <v>362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5">
      <c r="B14" s="33"/>
      <c r="C14" s="39" t="s">
        <v>402</v>
      </c>
      <c r="D14" s="40" t="s">
        <v>363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5" ht="18">
      <c r="B15" s="30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5" ht="18" customHeight="1">
      <c r="B16" s="30" t="s">
        <v>349</v>
      </c>
      <c r="C16" s="43" t="s">
        <v>366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32"/>
    </row>
    <row r="17" spans="2:14" ht="18">
      <c r="B17" s="30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32"/>
    </row>
    <row r="18" spans="2:14" ht="18">
      <c r="B18" s="30"/>
      <c r="C18" s="45" t="s">
        <v>353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32"/>
    </row>
    <row r="19" spans="2:14" ht="18">
      <c r="B19" s="3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2:14" ht="18" customHeight="1">
      <c r="B20" s="30" t="s">
        <v>350</v>
      </c>
      <c r="C20" s="43" t="s">
        <v>365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32"/>
    </row>
    <row r="21" spans="2:14" ht="18">
      <c r="B21" s="30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32"/>
    </row>
    <row r="22" spans="2:14" ht="18">
      <c r="B22" s="30"/>
      <c r="C22" s="45" t="s">
        <v>353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32"/>
    </row>
    <row r="23" spans="2:14" ht="18"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2:14" ht="18" customHeight="1">
      <c r="B24" s="30" t="s">
        <v>404</v>
      </c>
      <c r="C24" s="43" t="s">
        <v>364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32"/>
    </row>
    <row r="25" spans="2:14" ht="18">
      <c r="B25" s="30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32"/>
    </row>
    <row r="26" spans="2:14" ht="18">
      <c r="B26" s="3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32"/>
    </row>
    <row r="27" spans="2:14" ht="18" customHeight="1">
      <c r="B27" s="30"/>
      <c r="C27" s="43" t="s">
        <v>401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32"/>
    </row>
    <row r="28" spans="2:14" ht="18" customHeight="1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2:14" ht="18" customHeight="1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</sheetData>
  <mergeCells count="11">
    <mergeCell ref="C24:M25"/>
    <mergeCell ref="C27:M29"/>
    <mergeCell ref="B1:D3"/>
    <mergeCell ref="C7:M7"/>
    <mergeCell ref="C8:M8"/>
    <mergeCell ref="C16:M17"/>
    <mergeCell ref="C20:M21"/>
    <mergeCell ref="C22:M22"/>
    <mergeCell ref="C18:M18"/>
    <mergeCell ref="H1:M1"/>
    <mergeCell ref="B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9"/>
  <sheetViews>
    <sheetView zoomScaleNormal="100" workbookViewId="0">
      <selection activeCell="I27" sqref="I27"/>
    </sheetView>
  </sheetViews>
  <sheetFormatPr defaultColWidth="9.140625" defaultRowHeight="14.25"/>
  <cols>
    <col min="1" max="6" width="4.28515625" style="14" customWidth="1"/>
    <col min="7" max="7" width="52" style="12" customWidth="1"/>
    <col min="8" max="8" width="7.140625" style="15" customWidth="1"/>
    <col min="9" max="9" width="36.42578125" style="12" customWidth="1"/>
    <col min="10" max="16384" width="9.140625" style="12"/>
  </cols>
  <sheetData>
    <row r="1" spans="1:10" ht="30" customHeight="1">
      <c r="A1" s="85" t="s">
        <v>0</v>
      </c>
      <c r="B1" s="85"/>
      <c r="C1" s="85"/>
      <c r="D1" s="85"/>
      <c r="E1" s="85"/>
      <c r="F1" s="85"/>
      <c r="G1" s="83" t="s">
        <v>1</v>
      </c>
      <c r="H1" s="83"/>
      <c r="I1" s="1"/>
      <c r="J1" s="26"/>
    </row>
    <row r="2" spans="1:10" ht="3.75" customHeight="1">
      <c r="A2" s="86"/>
      <c r="B2" s="86"/>
      <c r="C2" s="86"/>
      <c r="D2" s="86"/>
      <c r="E2" s="86"/>
      <c r="F2" s="86"/>
      <c r="G2" s="88"/>
      <c r="H2" s="88"/>
      <c r="I2" s="88"/>
      <c r="J2" s="26"/>
    </row>
    <row r="3" spans="1:10" ht="25.5" customHeight="1">
      <c r="A3" s="87" t="s">
        <v>2</v>
      </c>
      <c r="B3" s="87"/>
      <c r="C3" s="87"/>
      <c r="D3" s="87"/>
      <c r="E3" s="87"/>
      <c r="F3" s="87"/>
      <c r="G3" s="89"/>
      <c r="H3" s="89"/>
      <c r="I3" s="89"/>
      <c r="J3" s="26"/>
    </row>
    <row r="4" spans="1:10" ht="3.75" customHeight="1">
      <c r="A4" s="70"/>
      <c r="B4" s="70"/>
      <c r="C4" s="70"/>
      <c r="D4" s="70"/>
      <c r="E4" s="70"/>
      <c r="F4" s="70"/>
      <c r="G4" s="90"/>
      <c r="H4" s="90"/>
      <c r="I4" s="90"/>
      <c r="J4" s="26"/>
    </row>
    <row r="5" spans="1:10" ht="25.5" customHeight="1">
      <c r="A5" s="71" t="s">
        <v>3</v>
      </c>
      <c r="B5" s="71"/>
      <c r="C5" s="71"/>
      <c r="D5" s="71"/>
      <c r="E5" s="71"/>
      <c r="F5" s="71"/>
      <c r="G5" s="89"/>
      <c r="H5" s="89"/>
      <c r="I5" s="89"/>
      <c r="J5" s="26"/>
    </row>
    <row r="6" spans="1:10" ht="3.75" customHeight="1">
      <c r="A6" s="70"/>
      <c r="B6" s="70"/>
      <c r="C6" s="70"/>
      <c r="D6" s="70"/>
      <c r="E6" s="70"/>
      <c r="F6" s="70"/>
      <c r="G6" s="91"/>
      <c r="H6" s="91"/>
      <c r="I6" s="91"/>
      <c r="J6" s="26"/>
    </row>
    <row r="7" spans="1:10" ht="25.5" customHeight="1">
      <c r="A7" s="71" t="s">
        <v>4</v>
      </c>
      <c r="B7" s="71"/>
      <c r="C7" s="71"/>
      <c r="D7" s="71"/>
      <c r="E7" s="71"/>
      <c r="F7" s="71"/>
      <c r="G7" s="89" t="s">
        <v>5</v>
      </c>
      <c r="H7" s="89"/>
      <c r="I7" s="89"/>
      <c r="J7" s="26"/>
    </row>
    <row r="8" spans="1:10" ht="3.75" customHeight="1">
      <c r="A8" s="84"/>
      <c r="B8" s="84"/>
      <c r="C8" s="84"/>
      <c r="D8" s="84"/>
      <c r="E8" s="84"/>
      <c r="F8" s="84"/>
      <c r="G8" s="91"/>
      <c r="H8" s="91"/>
      <c r="I8" s="91"/>
      <c r="J8" s="26"/>
    </row>
    <row r="9" spans="1:10" s="26" customFormat="1" ht="25.5" customHeight="1">
      <c r="A9" s="71" t="s">
        <v>368</v>
      </c>
      <c r="B9" s="71"/>
      <c r="C9" s="71"/>
      <c r="D9" s="71"/>
      <c r="E9" s="71"/>
      <c r="F9" s="71"/>
      <c r="G9" s="89"/>
      <c r="H9" s="89"/>
      <c r="I9" s="89"/>
    </row>
    <row r="10" spans="1:10" s="26" customFormat="1" ht="3.75" customHeight="1">
      <c r="A10" s="28"/>
      <c r="B10" s="28"/>
      <c r="C10" s="28"/>
      <c r="D10" s="28"/>
      <c r="E10" s="28"/>
      <c r="F10" s="28"/>
      <c r="G10" s="27"/>
      <c r="H10" s="27"/>
      <c r="I10" s="27"/>
    </row>
    <row r="11" spans="1:10" ht="25.5" customHeight="1">
      <c r="A11" s="71" t="s">
        <v>6</v>
      </c>
      <c r="B11" s="71"/>
      <c r="C11" s="71"/>
      <c r="D11" s="71"/>
      <c r="E11" s="71"/>
      <c r="F11" s="71"/>
      <c r="G11" s="89"/>
      <c r="H11" s="89"/>
      <c r="I11" s="89"/>
      <c r="J11" s="26"/>
    </row>
    <row r="12" spans="1:10" ht="3.75" customHeight="1">
      <c r="A12" s="71"/>
      <c r="B12" s="71"/>
      <c r="C12" s="71"/>
      <c r="D12" s="71"/>
      <c r="E12" s="71"/>
      <c r="F12" s="71"/>
      <c r="G12" s="84"/>
      <c r="H12" s="84"/>
      <c r="I12" s="84"/>
      <c r="J12" s="26"/>
    </row>
    <row r="13" spans="1:10" ht="25.5" customHeight="1">
      <c r="A13" s="71" t="s">
        <v>7</v>
      </c>
      <c r="B13" s="71"/>
      <c r="C13" s="71"/>
      <c r="D13" s="71"/>
      <c r="E13" s="71"/>
      <c r="F13" s="71"/>
      <c r="G13" s="89"/>
      <c r="H13" s="89"/>
      <c r="I13" s="89"/>
      <c r="J13" s="26"/>
    </row>
    <row r="14" spans="1:10" ht="3.75" customHeight="1" thickBot="1">
      <c r="A14" s="71"/>
      <c r="B14" s="71"/>
      <c r="C14" s="71"/>
      <c r="D14" s="71"/>
      <c r="E14" s="71"/>
      <c r="F14" s="71"/>
      <c r="G14" s="84"/>
      <c r="H14" s="84"/>
      <c r="I14" s="84"/>
      <c r="J14" s="26"/>
    </row>
    <row r="15" spans="1:10" ht="30">
      <c r="A15" s="74"/>
      <c r="B15" s="75"/>
      <c r="C15" s="75"/>
      <c r="D15" s="75"/>
      <c r="E15" s="75"/>
      <c r="F15" s="75"/>
      <c r="G15" s="75"/>
      <c r="H15" s="93" t="s">
        <v>8</v>
      </c>
      <c r="I15" s="76" t="s">
        <v>9</v>
      </c>
      <c r="J15" s="26"/>
    </row>
    <row r="16" spans="1:10" ht="20.25">
      <c r="A16" s="72"/>
      <c r="B16" s="73"/>
      <c r="C16" s="73"/>
      <c r="D16" s="73"/>
      <c r="E16" s="73"/>
      <c r="F16" s="73"/>
      <c r="G16" s="73"/>
      <c r="H16" s="94"/>
      <c r="I16" s="77"/>
      <c r="J16" s="26"/>
    </row>
    <row r="17" spans="1:10" ht="20.25" customHeight="1">
      <c r="A17" s="81"/>
      <c r="B17" s="82"/>
      <c r="C17" s="82"/>
      <c r="D17" s="82"/>
      <c r="E17" s="82"/>
      <c r="F17" s="82"/>
      <c r="G17" s="82"/>
      <c r="H17" s="94"/>
      <c r="I17" s="77"/>
      <c r="J17" s="26"/>
    </row>
    <row r="18" spans="1:10" s="13" customFormat="1" ht="15.75" thickBot="1">
      <c r="A18" s="79" t="s">
        <v>10</v>
      </c>
      <c r="B18" s="80"/>
      <c r="C18" s="80"/>
      <c r="D18" s="80"/>
      <c r="E18" s="80"/>
      <c r="F18" s="80"/>
      <c r="G18" s="80"/>
      <c r="H18" s="95"/>
      <c r="I18" s="78"/>
      <c r="J18" s="26"/>
    </row>
    <row r="19" spans="1:10" ht="15" thickTop="1">
      <c r="A19" s="52" t="s">
        <v>11</v>
      </c>
      <c r="B19" s="53"/>
      <c r="C19" s="53"/>
      <c r="D19" s="53"/>
      <c r="E19" s="53"/>
      <c r="F19" s="53"/>
      <c r="G19" s="53"/>
      <c r="H19" s="53"/>
      <c r="I19" s="54"/>
    </row>
    <row r="20" spans="1:10">
      <c r="A20" s="2"/>
      <c r="B20" s="55" t="s">
        <v>400</v>
      </c>
      <c r="C20" s="55"/>
      <c r="D20" s="55"/>
      <c r="E20" s="55"/>
      <c r="F20" s="55"/>
      <c r="G20" s="55"/>
      <c r="H20" s="10" t="s">
        <v>12</v>
      </c>
      <c r="I20" s="3"/>
    </row>
    <row r="21" spans="1:10">
      <c r="A21" s="2"/>
      <c r="B21" s="20"/>
      <c r="C21" s="50" t="s">
        <v>13</v>
      </c>
      <c r="D21" s="50"/>
      <c r="E21" s="50"/>
      <c r="F21" s="50"/>
      <c r="G21" s="50"/>
      <c r="H21" s="10" t="str">
        <f>H20</f>
        <v>Y</v>
      </c>
      <c r="I21" s="58" t="s">
        <v>372</v>
      </c>
    </row>
    <row r="22" spans="1:10">
      <c r="A22" s="2"/>
      <c r="B22" s="20"/>
      <c r="C22" s="50" t="s">
        <v>14</v>
      </c>
      <c r="D22" s="50"/>
      <c r="E22" s="50"/>
      <c r="F22" s="50"/>
      <c r="G22" s="50"/>
      <c r="H22" s="10" t="str">
        <f>IF(AND(OR(H20="Y",H20="X"),AND(H21&lt;&gt;"Y",H21&lt;&gt;"X")),"Y","N")</f>
        <v>N</v>
      </c>
      <c r="I22" s="59"/>
    </row>
    <row r="23" spans="1:10">
      <c r="A23" s="2"/>
      <c r="B23" s="20"/>
      <c r="C23" s="50" t="s">
        <v>15</v>
      </c>
      <c r="D23" s="50"/>
      <c r="E23" s="50"/>
      <c r="F23" s="50"/>
      <c r="G23" s="50"/>
      <c r="H23" s="10" t="str">
        <f>IF(AND(OR(H20="Y",H20="X"),AND(H21&lt;&gt;"Y",H21&lt;&gt;"X"),AND(H22&lt;&gt;"Y",H22&lt;&gt;"X")),"Y","N")</f>
        <v>N</v>
      </c>
      <c r="I23" s="60"/>
    </row>
    <row r="24" spans="1:10">
      <c r="A24" s="2"/>
      <c r="B24" s="55" t="s">
        <v>16</v>
      </c>
      <c r="C24" s="55"/>
      <c r="D24" s="55"/>
      <c r="E24" s="55"/>
      <c r="F24" s="55"/>
      <c r="G24" s="55"/>
      <c r="H24" s="10" t="str">
        <f>H20</f>
        <v>Y</v>
      </c>
      <c r="I24" s="3"/>
    </row>
    <row r="25" spans="1:10">
      <c r="A25" s="2"/>
      <c r="B25" s="20"/>
      <c r="C25" s="50" t="s">
        <v>17</v>
      </c>
      <c r="D25" s="50"/>
      <c r="E25" s="50"/>
      <c r="F25" s="50"/>
      <c r="G25" s="50"/>
      <c r="H25" s="10" t="str">
        <f>H24</f>
        <v>Y</v>
      </c>
      <c r="I25" s="4"/>
    </row>
    <row r="26" spans="1:10">
      <c r="A26" s="2"/>
      <c r="B26" s="20"/>
      <c r="C26" s="50" t="s">
        <v>18</v>
      </c>
      <c r="D26" s="50"/>
      <c r="E26" s="50"/>
      <c r="F26" s="50"/>
      <c r="G26" s="50"/>
      <c r="H26" s="10" t="str">
        <f>H24</f>
        <v>Y</v>
      </c>
      <c r="I26" s="4"/>
    </row>
    <row r="27" spans="1:10" s="26" customFormat="1">
      <c r="A27" s="2"/>
      <c r="B27" s="29"/>
      <c r="C27" s="29"/>
      <c r="D27" s="50" t="s">
        <v>375</v>
      </c>
      <c r="E27" s="50"/>
      <c r="F27" s="50"/>
      <c r="G27" s="50"/>
      <c r="H27" s="10" t="str">
        <f>H25</f>
        <v>Y</v>
      </c>
      <c r="I27" s="4"/>
    </row>
    <row r="28" spans="1:10" s="26" customFormat="1" ht="18.75" customHeight="1">
      <c r="A28" s="2"/>
      <c r="B28" s="29"/>
      <c r="C28" s="29"/>
      <c r="D28" s="29"/>
      <c r="E28" s="50" t="s">
        <v>382</v>
      </c>
      <c r="F28" s="50"/>
      <c r="G28" s="61"/>
      <c r="H28" s="48"/>
      <c r="I28" s="49"/>
    </row>
    <row r="29" spans="1:10" s="26" customFormat="1" ht="33.75" customHeight="1">
      <c r="A29" s="2"/>
      <c r="B29" s="29"/>
      <c r="C29" s="29"/>
      <c r="D29" s="29"/>
      <c r="E29" s="50" t="s">
        <v>388</v>
      </c>
      <c r="F29" s="50"/>
      <c r="G29" s="61"/>
      <c r="H29" s="48"/>
      <c r="I29" s="49"/>
    </row>
    <row r="30" spans="1:10" s="26" customFormat="1" ht="33.75" customHeight="1">
      <c r="A30" s="2"/>
      <c r="B30" s="29"/>
      <c r="C30" s="29"/>
      <c r="D30" s="29"/>
      <c r="E30" s="50" t="s">
        <v>379</v>
      </c>
      <c r="F30" s="50"/>
      <c r="G30" s="61"/>
      <c r="H30" s="48"/>
      <c r="I30" s="49"/>
    </row>
    <row r="31" spans="1:10" s="26" customFormat="1" ht="33.75" customHeight="1">
      <c r="A31" s="2"/>
      <c r="B31" s="29"/>
      <c r="C31" s="29"/>
      <c r="D31" s="29"/>
      <c r="E31" s="50" t="s">
        <v>380</v>
      </c>
      <c r="F31" s="50"/>
      <c r="G31" s="61"/>
      <c r="H31" s="48"/>
      <c r="I31" s="49"/>
    </row>
    <row r="32" spans="1:10" s="26" customFormat="1" ht="33.75" customHeight="1">
      <c r="A32" s="2"/>
      <c r="B32" s="29"/>
      <c r="C32" s="29"/>
      <c r="D32" s="29"/>
      <c r="E32" s="50" t="s">
        <v>381</v>
      </c>
      <c r="F32" s="50"/>
      <c r="G32" s="61"/>
      <c r="H32" s="48"/>
      <c r="I32" s="49"/>
    </row>
    <row r="33" spans="1:9">
      <c r="A33" s="2"/>
      <c r="B33" s="20"/>
      <c r="C33" s="20"/>
      <c r="D33" s="50" t="s">
        <v>376</v>
      </c>
      <c r="E33" s="50"/>
      <c r="F33" s="50"/>
      <c r="G33" s="50"/>
      <c r="H33" s="10" t="str">
        <f>H26</f>
        <v>Y</v>
      </c>
      <c r="I33" s="4"/>
    </row>
    <row r="34" spans="1:9">
      <c r="A34" s="2"/>
      <c r="B34" s="20"/>
      <c r="C34" s="20"/>
      <c r="D34" s="50" t="s">
        <v>377</v>
      </c>
      <c r="E34" s="50"/>
      <c r="F34" s="50"/>
      <c r="G34" s="50"/>
      <c r="H34" s="10" t="str">
        <f>H26</f>
        <v>Y</v>
      </c>
      <c r="I34" s="4"/>
    </row>
    <row r="35" spans="1:9">
      <c r="A35" s="2"/>
      <c r="B35" s="20"/>
      <c r="C35" s="20"/>
      <c r="D35" s="50" t="s">
        <v>378</v>
      </c>
      <c r="E35" s="50"/>
      <c r="F35" s="50"/>
      <c r="G35" s="50"/>
      <c r="H35" s="10" t="str">
        <f>H26</f>
        <v>Y</v>
      </c>
      <c r="I35" s="4"/>
    </row>
    <row r="36" spans="1:9">
      <c r="A36" s="2"/>
      <c r="B36" s="20"/>
      <c r="C36" s="50" t="s">
        <v>19</v>
      </c>
      <c r="D36" s="50"/>
      <c r="E36" s="50"/>
      <c r="F36" s="50"/>
      <c r="G36" s="50"/>
      <c r="H36" s="10" t="str">
        <f>H20</f>
        <v>Y</v>
      </c>
      <c r="I36" s="4"/>
    </row>
    <row r="37" spans="1:9">
      <c r="A37" s="2"/>
      <c r="B37" s="20"/>
      <c r="C37" s="20"/>
      <c r="D37" s="50" t="s">
        <v>20</v>
      </c>
      <c r="E37" s="50"/>
      <c r="F37" s="50"/>
      <c r="G37" s="50"/>
      <c r="H37" s="10" t="str">
        <f>H36</f>
        <v>Y</v>
      </c>
      <c r="I37" s="4"/>
    </row>
    <row r="38" spans="1:9" ht="15" thickBot="1">
      <c r="A38" s="7"/>
      <c r="B38" s="23"/>
      <c r="C38" s="23"/>
      <c r="D38" s="57" t="s">
        <v>21</v>
      </c>
      <c r="E38" s="57"/>
      <c r="F38" s="57"/>
      <c r="G38" s="57"/>
      <c r="H38" s="11" t="str">
        <f>H36</f>
        <v>Y</v>
      </c>
      <c r="I38" s="6"/>
    </row>
    <row r="39" spans="1:9" ht="15" thickTop="1">
      <c r="A39" s="52" t="s">
        <v>22</v>
      </c>
      <c r="B39" s="53"/>
      <c r="C39" s="53"/>
      <c r="D39" s="53"/>
      <c r="E39" s="53"/>
      <c r="F39" s="53"/>
      <c r="G39" s="53"/>
      <c r="H39" s="53"/>
      <c r="I39" s="54"/>
    </row>
    <row r="40" spans="1:9">
      <c r="A40" s="5"/>
      <c r="B40" s="56" t="s">
        <v>23</v>
      </c>
      <c r="C40" s="56"/>
      <c r="D40" s="56"/>
      <c r="E40" s="56"/>
      <c r="F40" s="56"/>
      <c r="G40" s="56"/>
      <c r="H40" s="10" t="str">
        <f>IF(OR(H21="Y",H21="X"),"Y","N")</f>
        <v>Y</v>
      </c>
      <c r="I40" s="3"/>
    </row>
    <row r="41" spans="1:9">
      <c r="A41" s="5"/>
      <c r="B41" s="19"/>
      <c r="C41" s="51" t="s">
        <v>24</v>
      </c>
      <c r="D41" s="51"/>
      <c r="E41" s="51"/>
      <c r="F41" s="51"/>
      <c r="G41" s="51"/>
      <c r="H41" s="10" t="str">
        <f>H40</f>
        <v>Y</v>
      </c>
      <c r="I41" s="4"/>
    </row>
    <row r="42" spans="1:9">
      <c r="A42" s="5"/>
      <c r="B42" s="19"/>
      <c r="C42" s="19"/>
      <c r="D42" s="51" t="s">
        <v>25</v>
      </c>
      <c r="E42" s="51"/>
      <c r="F42" s="51"/>
      <c r="G42" s="64"/>
      <c r="H42" s="10" t="str">
        <f>H41</f>
        <v>Y</v>
      </c>
      <c r="I42" s="4"/>
    </row>
    <row r="43" spans="1:9">
      <c r="A43" s="5"/>
      <c r="B43" s="19"/>
      <c r="C43" s="19"/>
      <c r="D43" s="51" t="s">
        <v>26</v>
      </c>
      <c r="E43" s="51"/>
      <c r="F43" s="51"/>
      <c r="G43" s="64"/>
      <c r="H43" s="10" t="str">
        <f>H41</f>
        <v>Y</v>
      </c>
      <c r="I43" s="4"/>
    </row>
    <row r="44" spans="1:9">
      <c r="A44" s="5"/>
      <c r="B44" s="19"/>
      <c r="C44" s="51" t="s">
        <v>27</v>
      </c>
      <c r="D44" s="51"/>
      <c r="E44" s="51"/>
      <c r="F44" s="51"/>
      <c r="G44" s="51"/>
      <c r="H44" s="10" t="str">
        <f>H40</f>
        <v>Y</v>
      </c>
      <c r="I44" s="4"/>
    </row>
    <row r="45" spans="1:9">
      <c r="A45" s="5"/>
      <c r="B45" s="19"/>
      <c r="C45" s="51" t="s">
        <v>28</v>
      </c>
      <c r="D45" s="51"/>
      <c r="E45" s="51"/>
      <c r="F45" s="51"/>
      <c r="G45" s="51"/>
      <c r="H45" s="10" t="str">
        <f>H40</f>
        <v>Y</v>
      </c>
      <c r="I45" s="4"/>
    </row>
    <row r="46" spans="1:9">
      <c r="A46" s="5"/>
      <c r="B46" s="19"/>
      <c r="C46" s="19"/>
      <c r="D46" s="51" t="s">
        <v>29</v>
      </c>
      <c r="E46" s="51"/>
      <c r="F46" s="51"/>
      <c r="G46" s="64"/>
      <c r="H46" s="10" t="str">
        <f>H45</f>
        <v>Y</v>
      </c>
      <c r="I46" s="4"/>
    </row>
    <row r="47" spans="1:9">
      <c r="A47" s="5"/>
      <c r="B47" s="19"/>
      <c r="C47" s="19"/>
      <c r="D47" s="51" t="s">
        <v>30</v>
      </c>
      <c r="E47" s="51"/>
      <c r="F47" s="51"/>
      <c r="G47" s="64"/>
      <c r="H47" s="10" t="str">
        <f>H45</f>
        <v>Y</v>
      </c>
      <c r="I47" s="4"/>
    </row>
    <row r="48" spans="1:9">
      <c r="A48" s="5"/>
      <c r="B48" s="19"/>
      <c r="C48" s="51" t="s">
        <v>31</v>
      </c>
      <c r="D48" s="51"/>
      <c r="E48" s="51"/>
      <c r="F48" s="51"/>
      <c r="G48" s="51"/>
      <c r="H48" s="10" t="str">
        <f>H40</f>
        <v>Y</v>
      </c>
      <c r="I48" s="4"/>
    </row>
    <row r="49" spans="1:9">
      <c r="A49" s="5"/>
      <c r="B49" s="19"/>
      <c r="C49" s="19"/>
      <c r="D49" s="51" t="s">
        <v>32</v>
      </c>
      <c r="E49" s="51"/>
      <c r="F49" s="51"/>
      <c r="G49" s="64"/>
      <c r="H49" s="10" t="str">
        <f>H48</f>
        <v>Y</v>
      </c>
      <c r="I49" s="4"/>
    </row>
    <row r="50" spans="1:9">
      <c r="A50" s="5"/>
      <c r="B50" s="19"/>
      <c r="C50" s="19"/>
      <c r="D50" s="51" t="s">
        <v>33</v>
      </c>
      <c r="E50" s="51"/>
      <c r="F50" s="51"/>
      <c r="G50" s="64"/>
      <c r="H50" s="10" t="str">
        <f>H48</f>
        <v>Y</v>
      </c>
      <c r="I50" s="4"/>
    </row>
    <row r="51" spans="1:9">
      <c r="A51" s="5"/>
      <c r="B51" s="19"/>
      <c r="C51" s="19"/>
      <c r="D51" s="51" t="s">
        <v>34</v>
      </c>
      <c r="E51" s="51"/>
      <c r="F51" s="51"/>
      <c r="G51" s="64"/>
      <c r="H51" s="10" t="str">
        <f>H48</f>
        <v>Y</v>
      </c>
      <c r="I51" s="4"/>
    </row>
    <row r="52" spans="1:9">
      <c r="A52" s="5"/>
      <c r="B52" s="19"/>
      <c r="C52" s="19"/>
      <c r="D52" s="51" t="s">
        <v>35</v>
      </c>
      <c r="E52" s="51"/>
      <c r="F52" s="51"/>
      <c r="G52" s="64"/>
      <c r="H52" s="10" t="str">
        <f>H48</f>
        <v>Y</v>
      </c>
      <c r="I52" s="4"/>
    </row>
    <row r="53" spans="1:9">
      <c r="A53" s="5"/>
      <c r="B53" s="19"/>
      <c r="C53" s="19"/>
      <c r="D53" s="51" t="s">
        <v>36</v>
      </c>
      <c r="E53" s="51"/>
      <c r="F53" s="51"/>
      <c r="G53" s="64"/>
      <c r="H53" s="10" t="str">
        <f>H48</f>
        <v>Y</v>
      </c>
      <c r="I53" s="4"/>
    </row>
    <row r="54" spans="1:9">
      <c r="A54" s="5"/>
      <c r="B54" s="19"/>
      <c r="C54" s="19"/>
      <c r="D54" s="51" t="s">
        <v>37</v>
      </c>
      <c r="E54" s="51"/>
      <c r="F54" s="51"/>
      <c r="G54" s="64"/>
      <c r="H54" s="10" t="str">
        <f>H48</f>
        <v>Y</v>
      </c>
      <c r="I54" s="4"/>
    </row>
    <row r="55" spans="1:9">
      <c r="A55" s="5"/>
      <c r="B55" s="19"/>
      <c r="C55" s="51" t="s">
        <v>38</v>
      </c>
      <c r="D55" s="51"/>
      <c r="E55" s="51"/>
      <c r="F55" s="51"/>
      <c r="G55" s="51"/>
      <c r="H55" s="10" t="str">
        <f>H40</f>
        <v>Y</v>
      </c>
      <c r="I55" s="4"/>
    </row>
    <row r="56" spans="1:9">
      <c r="A56" s="5"/>
      <c r="B56" s="19"/>
      <c r="C56" s="19"/>
      <c r="D56" s="51" t="s">
        <v>39</v>
      </c>
      <c r="E56" s="51"/>
      <c r="F56" s="51"/>
      <c r="G56" s="64"/>
      <c r="H56" s="10" t="str">
        <f>H55</f>
        <v>Y</v>
      </c>
      <c r="I56" s="4"/>
    </row>
    <row r="57" spans="1:9">
      <c r="A57" s="5"/>
      <c r="B57" s="19"/>
      <c r="C57" s="19"/>
      <c r="D57" s="51" t="s">
        <v>40</v>
      </c>
      <c r="E57" s="51"/>
      <c r="F57" s="51"/>
      <c r="G57" s="64"/>
      <c r="H57" s="10" t="str">
        <f>H55</f>
        <v>Y</v>
      </c>
      <c r="I57" s="4"/>
    </row>
    <row r="58" spans="1:9" ht="28.5">
      <c r="A58" s="5"/>
      <c r="B58" s="19"/>
      <c r="C58" s="19"/>
      <c r="D58" s="51" t="s">
        <v>41</v>
      </c>
      <c r="E58" s="51"/>
      <c r="F58" s="51"/>
      <c r="G58" s="64"/>
      <c r="H58" s="16" t="s">
        <v>42</v>
      </c>
      <c r="I58" s="4" t="s">
        <v>43</v>
      </c>
    </row>
    <row r="59" spans="1:9">
      <c r="A59" s="5"/>
      <c r="B59" s="19"/>
      <c r="C59" s="19"/>
      <c r="D59" s="51" t="s">
        <v>44</v>
      </c>
      <c r="E59" s="51"/>
      <c r="F59" s="51"/>
      <c r="G59" s="64"/>
      <c r="H59" s="10" t="str">
        <f>H55</f>
        <v>Y</v>
      </c>
      <c r="I59" s="4"/>
    </row>
    <row r="60" spans="1:9">
      <c r="A60" s="5"/>
      <c r="B60" s="19"/>
      <c r="C60" s="19"/>
      <c r="D60" s="51" t="s">
        <v>389</v>
      </c>
      <c r="E60" s="51"/>
      <c r="F60" s="51"/>
      <c r="G60" s="64"/>
      <c r="H60" s="10" t="str">
        <f>H55</f>
        <v>Y</v>
      </c>
      <c r="I60" s="4"/>
    </row>
    <row r="61" spans="1:9">
      <c r="A61" s="5"/>
      <c r="B61" s="19"/>
      <c r="C61" s="51" t="s">
        <v>45</v>
      </c>
      <c r="D61" s="51"/>
      <c r="E61" s="51"/>
      <c r="F61" s="51"/>
      <c r="G61" s="51"/>
      <c r="H61" s="10" t="str">
        <f>H40</f>
        <v>Y</v>
      </c>
      <c r="I61" s="4"/>
    </row>
    <row r="62" spans="1:9">
      <c r="A62" s="5"/>
      <c r="B62" s="19"/>
      <c r="C62" s="19"/>
      <c r="D62" s="51" t="s">
        <v>46</v>
      </c>
      <c r="E62" s="51"/>
      <c r="F62" s="51"/>
      <c r="G62" s="64"/>
      <c r="H62" s="10" t="str">
        <f>H61</f>
        <v>Y</v>
      </c>
      <c r="I62" s="4"/>
    </row>
    <row r="63" spans="1:9">
      <c r="A63" s="5"/>
      <c r="B63" s="19"/>
      <c r="C63" s="19"/>
      <c r="D63" s="51" t="s">
        <v>47</v>
      </c>
      <c r="E63" s="51"/>
      <c r="F63" s="51"/>
      <c r="G63" s="64"/>
      <c r="H63" s="10" t="str">
        <f>H61</f>
        <v>Y</v>
      </c>
      <c r="I63" s="4"/>
    </row>
    <row r="64" spans="1:9">
      <c r="A64" s="5"/>
      <c r="B64" s="19"/>
      <c r="C64" s="19"/>
      <c r="D64" s="51" t="s">
        <v>48</v>
      </c>
      <c r="E64" s="51"/>
      <c r="F64" s="51"/>
      <c r="G64" s="64"/>
      <c r="H64" s="10" t="str">
        <f>H61</f>
        <v>Y</v>
      </c>
      <c r="I64" s="4"/>
    </row>
    <row r="65" spans="1:9">
      <c r="A65" s="5"/>
      <c r="B65" s="19"/>
      <c r="C65" s="51" t="s">
        <v>49</v>
      </c>
      <c r="D65" s="51"/>
      <c r="E65" s="51"/>
      <c r="F65" s="51"/>
      <c r="G65" s="51"/>
      <c r="H65" s="10" t="str">
        <f>H40</f>
        <v>Y</v>
      </c>
      <c r="I65" s="4"/>
    </row>
    <row r="66" spans="1:9">
      <c r="A66" s="5"/>
      <c r="B66" s="19"/>
      <c r="C66" s="19"/>
      <c r="D66" s="51" t="s">
        <v>50</v>
      </c>
      <c r="E66" s="51"/>
      <c r="F66" s="51"/>
      <c r="G66" s="64"/>
      <c r="H66" s="10" t="str">
        <f>H65</f>
        <v>Y</v>
      </c>
      <c r="I66" s="4"/>
    </row>
    <row r="67" spans="1:9">
      <c r="A67" s="5"/>
      <c r="B67" s="19"/>
      <c r="C67" s="19"/>
      <c r="D67" s="19"/>
      <c r="E67" s="51" t="s">
        <v>51</v>
      </c>
      <c r="F67" s="51"/>
      <c r="G67" s="64"/>
      <c r="H67" s="10" t="str">
        <f>H66</f>
        <v>Y</v>
      </c>
      <c r="I67" s="4"/>
    </row>
    <row r="68" spans="1:9">
      <c r="A68" s="5"/>
      <c r="B68" s="19"/>
      <c r="C68" s="19"/>
      <c r="D68" s="19"/>
      <c r="E68" s="51" t="s">
        <v>52</v>
      </c>
      <c r="F68" s="51"/>
      <c r="G68" s="64"/>
      <c r="H68" s="10" t="str">
        <f>H66</f>
        <v>Y</v>
      </c>
      <c r="I68" s="4"/>
    </row>
    <row r="69" spans="1:9">
      <c r="A69" s="5"/>
      <c r="B69" s="19"/>
      <c r="C69" s="19"/>
      <c r="D69" s="51" t="s">
        <v>53</v>
      </c>
      <c r="E69" s="51"/>
      <c r="F69" s="51"/>
      <c r="G69" s="64"/>
      <c r="H69" s="10" t="str">
        <f>H65</f>
        <v>Y</v>
      </c>
      <c r="I69" s="4"/>
    </row>
    <row r="70" spans="1:9">
      <c r="A70" s="5"/>
      <c r="B70" s="19"/>
      <c r="C70" s="19"/>
      <c r="D70" s="19"/>
      <c r="E70" s="51" t="s">
        <v>54</v>
      </c>
      <c r="F70" s="51"/>
      <c r="G70" s="64"/>
      <c r="H70" s="10" t="str">
        <f>H69</f>
        <v>Y</v>
      </c>
      <c r="I70" s="4"/>
    </row>
    <row r="71" spans="1:9">
      <c r="A71" s="5"/>
      <c r="B71" s="19"/>
      <c r="C71" s="19"/>
      <c r="D71" s="19"/>
      <c r="E71" s="51" t="s">
        <v>55</v>
      </c>
      <c r="F71" s="51"/>
      <c r="G71" s="64"/>
      <c r="H71" s="10" t="str">
        <f>H69</f>
        <v>Y</v>
      </c>
      <c r="I71" s="4"/>
    </row>
    <row r="72" spans="1:9">
      <c r="A72" s="5"/>
      <c r="B72" s="19"/>
      <c r="C72" s="19"/>
      <c r="D72" s="19"/>
      <c r="E72" s="51" t="s">
        <v>56</v>
      </c>
      <c r="F72" s="51"/>
      <c r="G72" s="64"/>
      <c r="H72" s="10" t="str">
        <f>H69</f>
        <v>Y</v>
      </c>
      <c r="I72" s="4"/>
    </row>
    <row r="73" spans="1:9">
      <c r="A73" s="5"/>
      <c r="B73" s="19"/>
      <c r="C73" s="19"/>
      <c r="D73" s="19"/>
      <c r="E73" s="51" t="s">
        <v>57</v>
      </c>
      <c r="F73" s="51"/>
      <c r="G73" s="64"/>
      <c r="H73" s="10" t="str">
        <f>H69</f>
        <v>Y</v>
      </c>
      <c r="I73" s="4"/>
    </row>
    <row r="74" spans="1:9">
      <c r="A74" s="5"/>
      <c r="B74" s="19"/>
      <c r="C74" s="19"/>
      <c r="D74" s="19"/>
      <c r="E74" s="51" t="s">
        <v>58</v>
      </c>
      <c r="F74" s="51"/>
      <c r="G74" s="64"/>
      <c r="H74" s="10" t="str">
        <f>H69</f>
        <v>Y</v>
      </c>
      <c r="I74" s="4"/>
    </row>
    <row r="75" spans="1:9">
      <c r="A75" s="5"/>
      <c r="B75" s="19"/>
      <c r="C75" s="19"/>
      <c r="D75" s="19"/>
      <c r="E75" s="51" t="s">
        <v>59</v>
      </c>
      <c r="F75" s="51"/>
      <c r="G75" s="64"/>
      <c r="H75" s="10" t="str">
        <f>H69</f>
        <v>Y</v>
      </c>
      <c r="I75" s="4"/>
    </row>
    <row r="76" spans="1:9">
      <c r="A76" s="5"/>
      <c r="B76" s="19"/>
      <c r="C76" s="19"/>
      <c r="D76" s="51" t="s">
        <v>60</v>
      </c>
      <c r="E76" s="51"/>
      <c r="F76" s="51"/>
      <c r="G76" s="64"/>
      <c r="H76" s="10" t="str">
        <f>H65</f>
        <v>Y</v>
      </c>
      <c r="I76" s="4"/>
    </row>
    <row r="77" spans="1:9">
      <c r="A77" s="5"/>
      <c r="B77" s="19"/>
      <c r="C77" s="51" t="s">
        <v>61</v>
      </c>
      <c r="D77" s="51"/>
      <c r="E77" s="51"/>
      <c r="F77" s="51"/>
      <c r="G77" s="51"/>
      <c r="H77" s="10" t="str">
        <f>H40</f>
        <v>Y</v>
      </c>
      <c r="I77" s="4"/>
    </row>
    <row r="78" spans="1:9" ht="15" thickBot="1">
      <c r="A78" s="18"/>
      <c r="B78" s="25"/>
      <c r="C78" s="25"/>
      <c r="D78" s="66" t="s">
        <v>62</v>
      </c>
      <c r="E78" s="66"/>
      <c r="F78" s="66"/>
      <c r="G78" s="66"/>
      <c r="H78" s="11" t="str">
        <f>H77</f>
        <v>Y</v>
      </c>
      <c r="I78" s="6"/>
    </row>
    <row r="79" spans="1:9" ht="15" thickTop="1">
      <c r="A79" s="52" t="s">
        <v>63</v>
      </c>
      <c r="B79" s="53"/>
      <c r="C79" s="53"/>
      <c r="D79" s="53"/>
      <c r="E79" s="53"/>
      <c r="F79" s="53"/>
      <c r="G79" s="53"/>
      <c r="H79" s="53"/>
      <c r="I79" s="54"/>
    </row>
    <row r="80" spans="1:9">
      <c r="A80" s="2"/>
      <c r="B80" s="55" t="s">
        <v>64</v>
      </c>
      <c r="C80" s="55"/>
      <c r="D80" s="55"/>
      <c r="E80" s="55"/>
      <c r="F80" s="55"/>
      <c r="G80" s="55"/>
      <c r="H80" s="10" t="str">
        <f>IF(OR(H21="Y",H21="X"),"Y","N")</f>
        <v>Y</v>
      </c>
      <c r="I80" s="3"/>
    </row>
    <row r="81" spans="1:9">
      <c r="A81" s="2"/>
      <c r="B81" s="20"/>
      <c r="C81" s="50" t="s">
        <v>65</v>
      </c>
      <c r="D81" s="50"/>
      <c r="E81" s="50"/>
      <c r="F81" s="50"/>
      <c r="G81" s="50"/>
      <c r="H81" s="10" t="str">
        <f>H80</f>
        <v>Y</v>
      </c>
      <c r="I81" s="4"/>
    </row>
    <row r="82" spans="1:9">
      <c r="A82" s="2"/>
      <c r="B82" s="20"/>
      <c r="C82" s="20"/>
      <c r="D82" s="50" t="s">
        <v>66</v>
      </c>
      <c r="E82" s="50"/>
      <c r="F82" s="50"/>
      <c r="G82" s="61"/>
      <c r="H82" s="10" t="str">
        <f>H81</f>
        <v>Y</v>
      </c>
      <c r="I82" s="4"/>
    </row>
    <row r="83" spans="1:9">
      <c r="A83" s="2"/>
      <c r="B83" s="20"/>
      <c r="C83" s="20"/>
      <c r="D83" s="50" t="s">
        <v>67</v>
      </c>
      <c r="E83" s="50"/>
      <c r="F83" s="50"/>
      <c r="G83" s="61"/>
      <c r="H83" s="10" t="str">
        <f>H81</f>
        <v>Y</v>
      </c>
      <c r="I83" s="4"/>
    </row>
    <row r="84" spans="1:9">
      <c r="A84" s="2"/>
      <c r="B84" s="20"/>
      <c r="C84" s="50" t="s">
        <v>68</v>
      </c>
      <c r="D84" s="50"/>
      <c r="E84" s="50"/>
      <c r="F84" s="50"/>
      <c r="G84" s="50"/>
      <c r="H84" s="10" t="str">
        <f>H80</f>
        <v>Y</v>
      </c>
      <c r="I84" s="4"/>
    </row>
    <row r="85" spans="1:9">
      <c r="A85" s="2"/>
      <c r="B85" s="20"/>
      <c r="C85" s="20"/>
      <c r="D85" s="50" t="s">
        <v>69</v>
      </c>
      <c r="E85" s="50"/>
      <c r="F85" s="50"/>
      <c r="G85" s="61"/>
      <c r="H85" s="10" t="str">
        <f>H84</f>
        <v>Y</v>
      </c>
      <c r="I85" s="4"/>
    </row>
    <row r="86" spans="1:9" ht="28.5" customHeight="1">
      <c r="A86" s="2"/>
      <c r="B86" s="20"/>
      <c r="C86" s="20"/>
      <c r="D86" s="50" t="s">
        <v>399</v>
      </c>
      <c r="E86" s="50"/>
      <c r="F86" s="50"/>
      <c r="G86" s="61"/>
      <c r="H86" s="10" t="str">
        <f>H84</f>
        <v>Y</v>
      </c>
      <c r="I86" s="4"/>
    </row>
    <row r="87" spans="1:9">
      <c r="A87" s="2"/>
      <c r="B87" s="20"/>
      <c r="C87" s="20"/>
      <c r="D87" s="50" t="s">
        <v>70</v>
      </c>
      <c r="E87" s="50"/>
      <c r="F87" s="50"/>
      <c r="G87" s="61"/>
      <c r="H87" s="10" t="str">
        <f>H84</f>
        <v>Y</v>
      </c>
      <c r="I87" s="4"/>
    </row>
    <row r="88" spans="1:9">
      <c r="A88" s="2"/>
      <c r="B88" s="20"/>
      <c r="C88" s="20"/>
      <c r="D88" s="50" t="s">
        <v>71</v>
      </c>
      <c r="E88" s="50"/>
      <c r="F88" s="50"/>
      <c r="G88" s="61"/>
      <c r="H88" s="10" t="str">
        <f>H84</f>
        <v>Y</v>
      </c>
      <c r="I88" s="4"/>
    </row>
    <row r="89" spans="1:9">
      <c r="A89" s="2"/>
      <c r="B89" s="20"/>
      <c r="C89" s="20"/>
      <c r="D89" s="50" t="s">
        <v>72</v>
      </c>
      <c r="E89" s="50"/>
      <c r="F89" s="50"/>
      <c r="G89" s="61"/>
      <c r="H89" s="10" t="str">
        <f>H84</f>
        <v>Y</v>
      </c>
      <c r="I89" s="4"/>
    </row>
    <row r="90" spans="1:9">
      <c r="A90" s="2"/>
      <c r="B90" s="20"/>
      <c r="C90" s="20"/>
      <c r="D90" s="50" t="s">
        <v>73</v>
      </c>
      <c r="E90" s="50"/>
      <c r="F90" s="50"/>
      <c r="G90" s="61"/>
      <c r="H90" s="10" t="str">
        <f>H84</f>
        <v>Y</v>
      </c>
      <c r="I90" s="4"/>
    </row>
    <row r="91" spans="1:9">
      <c r="A91" s="2"/>
      <c r="B91" s="20"/>
      <c r="C91" s="50" t="s">
        <v>74</v>
      </c>
      <c r="D91" s="50"/>
      <c r="E91" s="50"/>
      <c r="F91" s="50"/>
      <c r="G91" s="50"/>
      <c r="H91" s="10" t="str">
        <f>H80</f>
        <v>Y</v>
      </c>
      <c r="I91" s="4"/>
    </row>
    <row r="92" spans="1:9">
      <c r="A92" s="2"/>
      <c r="B92" s="20"/>
      <c r="C92" s="50" t="s">
        <v>75</v>
      </c>
      <c r="D92" s="50"/>
      <c r="E92" s="50"/>
      <c r="F92" s="50"/>
      <c r="G92" s="50"/>
      <c r="H92" s="10" t="str">
        <f>H80</f>
        <v>Y</v>
      </c>
      <c r="I92" s="4"/>
    </row>
    <row r="93" spans="1:9">
      <c r="A93" s="2"/>
      <c r="B93" s="20"/>
      <c r="C93" s="20"/>
      <c r="D93" s="50" t="s">
        <v>76</v>
      </c>
      <c r="E93" s="50"/>
      <c r="F93" s="50"/>
      <c r="G93" s="61"/>
      <c r="H93" s="10" t="str">
        <f>H92</f>
        <v>Y</v>
      </c>
      <c r="I93" s="4"/>
    </row>
    <row r="94" spans="1:9">
      <c r="A94" s="2"/>
      <c r="B94" s="20"/>
      <c r="C94" s="20"/>
      <c r="D94" s="50" t="s">
        <v>390</v>
      </c>
      <c r="E94" s="50"/>
      <c r="F94" s="50"/>
      <c r="G94" s="61"/>
      <c r="H94" s="10" t="str">
        <f>H92</f>
        <v>Y</v>
      </c>
      <c r="I94" s="4"/>
    </row>
    <row r="95" spans="1:9">
      <c r="A95" s="2"/>
      <c r="B95" s="20"/>
      <c r="C95" s="20"/>
      <c r="D95" s="50" t="s">
        <v>77</v>
      </c>
      <c r="E95" s="50"/>
      <c r="F95" s="50"/>
      <c r="G95" s="61"/>
      <c r="H95" s="10" t="str">
        <f>H92</f>
        <v>Y</v>
      </c>
      <c r="I95" s="4"/>
    </row>
    <row r="96" spans="1:9">
      <c r="A96" s="2"/>
      <c r="B96" s="20"/>
      <c r="C96" s="50" t="s">
        <v>78</v>
      </c>
      <c r="D96" s="50"/>
      <c r="E96" s="50"/>
      <c r="F96" s="50"/>
      <c r="G96" s="50"/>
      <c r="H96" s="10" t="str">
        <f>H80</f>
        <v>Y</v>
      </c>
      <c r="I96" s="4"/>
    </row>
    <row r="97" spans="1:9">
      <c r="A97" s="2"/>
      <c r="B97" s="20"/>
      <c r="C97" s="20"/>
      <c r="D97" s="50" t="s">
        <v>79</v>
      </c>
      <c r="E97" s="50"/>
      <c r="F97" s="50"/>
      <c r="G97" s="61"/>
      <c r="H97" s="10" t="str">
        <f>H96</f>
        <v>Y</v>
      </c>
      <c r="I97" s="4"/>
    </row>
    <row r="98" spans="1:9">
      <c r="A98" s="2"/>
      <c r="B98" s="20"/>
      <c r="C98" s="20"/>
      <c r="D98" s="50" t="s">
        <v>80</v>
      </c>
      <c r="E98" s="50"/>
      <c r="F98" s="50"/>
      <c r="G98" s="61"/>
      <c r="H98" s="10" t="str">
        <f>H96</f>
        <v>Y</v>
      </c>
      <c r="I98" s="4"/>
    </row>
    <row r="99" spans="1:9">
      <c r="A99" s="2"/>
      <c r="B99" s="20"/>
      <c r="C99" s="20"/>
      <c r="D99" s="50" t="s">
        <v>81</v>
      </c>
      <c r="E99" s="50"/>
      <c r="F99" s="50"/>
      <c r="G99" s="61"/>
      <c r="H99" s="10" t="str">
        <f>H96</f>
        <v>Y</v>
      </c>
      <c r="I99" s="4"/>
    </row>
    <row r="100" spans="1:9">
      <c r="A100" s="2"/>
      <c r="B100" s="20"/>
      <c r="C100" s="20"/>
      <c r="D100" s="50" t="s">
        <v>82</v>
      </c>
      <c r="E100" s="50"/>
      <c r="F100" s="50"/>
      <c r="G100" s="61"/>
      <c r="H100" s="10" t="str">
        <f>H96</f>
        <v>Y</v>
      </c>
      <c r="I100" s="4"/>
    </row>
    <row r="101" spans="1:9">
      <c r="A101" s="2"/>
      <c r="B101" s="20"/>
      <c r="C101" s="50" t="s">
        <v>83</v>
      </c>
      <c r="D101" s="50"/>
      <c r="E101" s="50"/>
      <c r="F101" s="50"/>
      <c r="G101" s="50"/>
      <c r="H101" s="10" t="str">
        <f>H80</f>
        <v>Y</v>
      </c>
      <c r="I101" s="4"/>
    </row>
    <row r="102" spans="1:9">
      <c r="A102" s="2"/>
      <c r="B102" s="20"/>
      <c r="C102" s="50" t="s">
        <v>84</v>
      </c>
      <c r="D102" s="50"/>
      <c r="E102" s="50"/>
      <c r="F102" s="50"/>
      <c r="G102" s="50"/>
      <c r="H102" s="10" t="str">
        <f>H80</f>
        <v>Y</v>
      </c>
      <c r="I102" s="4"/>
    </row>
    <row r="103" spans="1:9" ht="15" thickBot="1">
      <c r="A103" s="7"/>
      <c r="B103" s="23"/>
      <c r="C103" s="57" t="s">
        <v>85</v>
      </c>
      <c r="D103" s="57"/>
      <c r="E103" s="57"/>
      <c r="F103" s="57"/>
      <c r="G103" s="57"/>
      <c r="H103" s="11" t="str">
        <f>H80</f>
        <v>Y</v>
      </c>
      <c r="I103" s="6"/>
    </row>
    <row r="104" spans="1:9" ht="15" thickTop="1">
      <c r="A104" s="52" t="s">
        <v>86</v>
      </c>
      <c r="B104" s="53"/>
      <c r="C104" s="53"/>
      <c r="D104" s="53"/>
      <c r="E104" s="53"/>
      <c r="F104" s="53"/>
      <c r="G104" s="53"/>
      <c r="H104" s="53"/>
      <c r="I104" s="54"/>
    </row>
    <row r="105" spans="1:9">
      <c r="A105" s="2"/>
      <c r="B105" s="55" t="s">
        <v>87</v>
      </c>
      <c r="C105" s="55"/>
      <c r="D105" s="55"/>
      <c r="E105" s="55"/>
      <c r="F105" s="55"/>
      <c r="G105" s="55"/>
      <c r="H105" s="10" t="str">
        <f>IF(OR(H21="Y",H21="X"),"Y","N")</f>
        <v>Y</v>
      </c>
      <c r="I105" s="3"/>
    </row>
    <row r="106" spans="1:9">
      <c r="A106" s="2"/>
      <c r="B106" s="24"/>
      <c r="C106" s="55" t="s">
        <v>88</v>
      </c>
      <c r="D106" s="55"/>
      <c r="E106" s="55"/>
      <c r="F106" s="55"/>
      <c r="G106" s="65"/>
      <c r="H106" s="10" t="str">
        <f>H105</f>
        <v>Y</v>
      </c>
      <c r="I106" s="67" t="s">
        <v>371</v>
      </c>
    </row>
    <row r="107" spans="1:9">
      <c r="A107" s="2"/>
      <c r="B107" s="24"/>
      <c r="C107" s="55" t="s">
        <v>89</v>
      </c>
      <c r="D107" s="55"/>
      <c r="E107" s="55"/>
      <c r="F107" s="55"/>
      <c r="G107" s="65"/>
      <c r="H107" s="10" t="str">
        <f>IF(AND(H105&lt;&gt;"Y",H105&lt;&gt;"X"),"N",IF(OR(H106="Y",H106="X"),"N","Y"))</f>
        <v>N</v>
      </c>
      <c r="I107" s="68"/>
    </row>
    <row r="108" spans="1:9">
      <c r="A108" s="2"/>
      <c r="B108" s="55" t="s">
        <v>90</v>
      </c>
      <c r="C108" s="55"/>
      <c r="D108" s="55"/>
      <c r="E108" s="55"/>
      <c r="F108" s="55"/>
      <c r="G108" s="55"/>
      <c r="H108" s="10" t="str">
        <f>H105</f>
        <v>Y</v>
      </c>
      <c r="I108" s="3"/>
    </row>
    <row r="109" spans="1:9" ht="28.5" customHeight="1">
      <c r="A109" s="2"/>
      <c r="B109" s="20"/>
      <c r="C109" s="50" t="s">
        <v>91</v>
      </c>
      <c r="D109" s="50"/>
      <c r="E109" s="50"/>
      <c r="F109" s="50"/>
      <c r="G109" s="50"/>
      <c r="H109" s="10" t="str">
        <f>H105</f>
        <v>Y</v>
      </c>
      <c r="I109" s="4"/>
    </row>
    <row r="110" spans="1:9">
      <c r="A110" s="2"/>
      <c r="B110" s="20"/>
      <c r="C110" s="20"/>
      <c r="D110" s="50" t="s">
        <v>92</v>
      </c>
      <c r="E110" s="50"/>
      <c r="F110" s="50"/>
      <c r="G110" s="61"/>
      <c r="H110" s="10" t="str">
        <f>H109</f>
        <v>Y</v>
      </c>
      <c r="I110" s="4"/>
    </row>
    <row r="111" spans="1:9">
      <c r="A111" s="2"/>
      <c r="B111" s="20"/>
      <c r="C111" s="50" t="s">
        <v>93</v>
      </c>
      <c r="D111" s="50"/>
      <c r="E111" s="50"/>
      <c r="F111" s="50"/>
      <c r="G111" s="50"/>
      <c r="H111" s="10" t="str">
        <f>H105</f>
        <v>Y</v>
      </c>
      <c r="I111" s="4"/>
    </row>
    <row r="112" spans="1:9">
      <c r="A112" s="2"/>
      <c r="B112" s="20"/>
      <c r="C112" s="50" t="s">
        <v>94</v>
      </c>
      <c r="D112" s="50"/>
      <c r="E112" s="50"/>
      <c r="F112" s="50"/>
      <c r="G112" s="50"/>
      <c r="H112" s="10" t="str">
        <f>H105</f>
        <v>Y</v>
      </c>
      <c r="I112" s="4"/>
    </row>
    <row r="113" spans="1:9">
      <c r="A113" s="2"/>
      <c r="B113" s="20"/>
      <c r="C113" s="20"/>
      <c r="D113" s="50" t="s">
        <v>95</v>
      </c>
      <c r="E113" s="50"/>
      <c r="F113" s="50"/>
      <c r="G113" s="61"/>
      <c r="H113" s="10" t="str">
        <f>H112</f>
        <v>Y</v>
      </c>
      <c r="I113" s="4"/>
    </row>
    <row r="114" spans="1:9">
      <c r="A114" s="2"/>
      <c r="B114" s="20"/>
      <c r="C114" s="20"/>
      <c r="D114" s="50" t="s">
        <v>96</v>
      </c>
      <c r="E114" s="50"/>
      <c r="F114" s="50"/>
      <c r="G114" s="61"/>
      <c r="H114" s="10" t="str">
        <f>H112</f>
        <v>Y</v>
      </c>
      <c r="I114" s="4"/>
    </row>
    <row r="115" spans="1:9">
      <c r="A115" s="2"/>
      <c r="B115" s="20"/>
      <c r="C115" s="20"/>
      <c r="D115" s="50" t="s">
        <v>97</v>
      </c>
      <c r="E115" s="50"/>
      <c r="F115" s="50"/>
      <c r="G115" s="61"/>
      <c r="H115" s="10" t="str">
        <f>H112</f>
        <v>Y</v>
      </c>
      <c r="I115" s="4"/>
    </row>
    <row r="116" spans="1:9">
      <c r="A116" s="2"/>
      <c r="B116" s="20"/>
      <c r="C116" s="50" t="s">
        <v>98</v>
      </c>
      <c r="D116" s="50"/>
      <c r="E116" s="50"/>
      <c r="F116" s="50"/>
      <c r="G116" s="50"/>
      <c r="H116" s="10" t="str">
        <f>H105</f>
        <v>Y</v>
      </c>
      <c r="I116" s="4"/>
    </row>
    <row r="117" spans="1:9">
      <c r="A117" s="2"/>
      <c r="B117" s="20"/>
      <c r="C117" s="20"/>
      <c r="D117" s="50" t="s">
        <v>99</v>
      </c>
      <c r="E117" s="50"/>
      <c r="F117" s="50"/>
      <c r="G117" s="61"/>
      <c r="H117" s="10" t="str">
        <f>H116</f>
        <v>Y</v>
      </c>
      <c r="I117" s="4"/>
    </row>
    <row r="118" spans="1:9">
      <c r="A118" s="2"/>
      <c r="B118" s="20"/>
      <c r="C118" s="20"/>
      <c r="D118" s="50" t="s">
        <v>100</v>
      </c>
      <c r="E118" s="50"/>
      <c r="F118" s="50"/>
      <c r="G118" s="61"/>
      <c r="H118" s="10" t="str">
        <f>H116</f>
        <v>Y</v>
      </c>
      <c r="I118" s="4"/>
    </row>
    <row r="119" spans="1:9">
      <c r="A119" s="2"/>
      <c r="B119" s="20"/>
      <c r="C119" s="20"/>
      <c r="D119" s="50" t="s">
        <v>101</v>
      </c>
      <c r="E119" s="50"/>
      <c r="F119" s="50"/>
      <c r="G119" s="61"/>
      <c r="H119" s="10" t="str">
        <f>H116</f>
        <v>Y</v>
      </c>
      <c r="I119" s="4"/>
    </row>
    <row r="120" spans="1:9">
      <c r="A120" s="2"/>
      <c r="B120" s="55" t="s">
        <v>102</v>
      </c>
      <c r="C120" s="55"/>
      <c r="D120" s="55"/>
      <c r="E120" s="55"/>
      <c r="F120" s="55"/>
      <c r="G120" s="55"/>
      <c r="H120" s="10" t="str">
        <f>H106</f>
        <v>Y</v>
      </c>
      <c r="I120" s="3"/>
    </row>
    <row r="121" spans="1:9">
      <c r="A121" s="2"/>
      <c r="B121" s="20"/>
      <c r="C121" s="50" t="s">
        <v>103</v>
      </c>
      <c r="D121" s="50"/>
      <c r="E121" s="50"/>
      <c r="F121" s="50"/>
      <c r="G121" s="50"/>
      <c r="H121" s="10" t="str">
        <f>H120</f>
        <v>Y</v>
      </c>
      <c r="I121" s="4"/>
    </row>
    <row r="122" spans="1:9">
      <c r="A122" s="2"/>
      <c r="B122" s="20"/>
      <c r="C122" s="20"/>
      <c r="D122" s="50" t="s">
        <v>104</v>
      </c>
      <c r="E122" s="50"/>
      <c r="F122" s="50"/>
      <c r="G122" s="61"/>
      <c r="H122" s="10" t="str">
        <f>H121</f>
        <v>Y</v>
      </c>
      <c r="I122" s="4"/>
    </row>
    <row r="123" spans="1:9" ht="28.5" customHeight="1">
      <c r="A123" s="2"/>
      <c r="B123" s="20"/>
      <c r="C123" s="20"/>
      <c r="D123" s="20"/>
      <c r="E123" s="50" t="s">
        <v>105</v>
      </c>
      <c r="F123" s="50"/>
      <c r="G123" s="61"/>
      <c r="H123" s="10" t="str">
        <f>H122</f>
        <v>Y</v>
      </c>
      <c r="I123" s="58" t="s">
        <v>370</v>
      </c>
    </row>
    <row r="124" spans="1:9" ht="42.75" customHeight="1">
      <c r="A124" s="2"/>
      <c r="B124" s="20"/>
      <c r="C124" s="20"/>
      <c r="D124" s="20"/>
      <c r="E124" s="50" t="s">
        <v>106</v>
      </c>
      <c r="F124" s="50"/>
      <c r="G124" s="61"/>
      <c r="H124" s="10" t="str">
        <f>IF(AND(H122&lt;&gt;"Y",H122&lt;&gt;"X"),"N",IF(OR(H123="Y",H123="X"),"N","Y"))</f>
        <v>N</v>
      </c>
      <c r="I124" s="60"/>
    </row>
    <row r="125" spans="1:9">
      <c r="A125" s="2"/>
      <c r="B125" s="20"/>
      <c r="C125" s="50" t="s">
        <v>107</v>
      </c>
      <c r="D125" s="50"/>
      <c r="E125" s="50"/>
      <c r="F125" s="50"/>
      <c r="G125" s="50"/>
      <c r="H125" s="10" t="str">
        <f>H120</f>
        <v>Y</v>
      </c>
      <c r="I125" s="4"/>
    </row>
    <row r="126" spans="1:9">
      <c r="A126" s="2"/>
      <c r="B126" s="20"/>
      <c r="C126" s="20"/>
      <c r="D126" s="50" t="s">
        <v>108</v>
      </c>
      <c r="E126" s="50"/>
      <c r="F126" s="50"/>
      <c r="G126" s="61"/>
      <c r="H126" s="10" t="str">
        <f>H125</f>
        <v>Y</v>
      </c>
      <c r="I126" s="4"/>
    </row>
    <row r="127" spans="1:9">
      <c r="A127" s="2"/>
      <c r="B127" s="20"/>
      <c r="C127" s="20"/>
      <c r="D127" s="50" t="s">
        <v>109</v>
      </c>
      <c r="E127" s="50"/>
      <c r="F127" s="50"/>
      <c r="G127" s="61"/>
      <c r="H127" s="10" t="str">
        <f>H125</f>
        <v>Y</v>
      </c>
      <c r="I127" s="4"/>
    </row>
    <row r="128" spans="1:9">
      <c r="A128" s="2"/>
      <c r="B128" s="20"/>
      <c r="C128" s="20"/>
      <c r="D128" s="50" t="s">
        <v>110</v>
      </c>
      <c r="E128" s="50"/>
      <c r="F128" s="50"/>
      <c r="G128" s="61"/>
      <c r="H128" s="10" t="str">
        <f>H125</f>
        <v>Y</v>
      </c>
      <c r="I128" s="4"/>
    </row>
    <row r="129" spans="1:9">
      <c r="A129" s="2"/>
      <c r="B129" s="20"/>
      <c r="C129" s="20"/>
      <c r="D129" s="50" t="s">
        <v>111</v>
      </c>
      <c r="E129" s="50"/>
      <c r="F129" s="50"/>
      <c r="G129" s="61"/>
      <c r="H129" s="10" t="str">
        <f>H125</f>
        <v>Y</v>
      </c>
      <c r="I129" s="4"/>
    </row>
    <row r="130" spans="1:9">
      <c r="A130" s="2"/>
      <c r="B130" s="20"/>
      <c r="C130" s="20"/>
      <c r="D130" s="50" t="s">
        <v>112</v>
      </c>
      <c r="E130" s="50"/>
      <c r="F130" s="50"/>
      <c r="G130" s="61"/>
      <c r="H130" s="10" t="str">
        <f>H125</f>
        <v>Y</v>
      </c>
      <c r="I130" s="4"/>
    </row>
    <row r="131" spans="1:9" ht="28.5">
      <c r="A131" s="2"/>
      <c r="B131" s="20"/>
      <c r="C131" s="20"/>
      <c r="D131" s="50" t="s">
        <v>113</v>
      </c>
      <c r="E131" s="50"/>
      <c r="F131" s="50"/>
      <c r="G131" s="61"/>
      <c r="H131" s="10" t="s">
        <v>42</v>
      </c>
      <c r="I131" s="4" t="s">
        <v>43</v>
      </c>
    </row>
    <row r="132" spans="1:9">
      <c r="A132" s="2"/>
      <c r="B132" s="20"/>
      <c r="C132" s="20"/>
      <c r="D132" s="50" t="s">
        <v>114</v>
      </c>
      <c r="E132" s="50"/>
      <c r="F132" s="50"/>
      <c r="G132" s="61"/>
      <c r="H132" s="10" t="str">
        <f>H125</f>
        <v>Y</v>
      </c>
      <c r="I132" s="4"/>
    </row>
    <row r="133" spans="1:9">
      <c r="A133" s="2"/>
      <c r="B133" s="20"/>
      <c r="C133" s="20"/>
      <c r="D133" s="50" t="s">
        <v>115</v>
      </c>
      <c r="E133" s="50"/>
      <c r="F133" s="50"/>
      <c r="G133" s="61"/>
      <c r="H133" s="10" t="str">
        <f>H125</f>
        <v>Y</v>
      </c>
      <c r="I133" s="4"/>
    </row>
    <row r="134" spans="1:9">
      <c r="A134" s="2"/>
      <c r="B134" s="20"/>
      <c r="C134" s="20"/>
      <c r="D134" s="50" t="s">
        <v>116</v>
      </c>
      <c r="E134" s="50"/>
      <c r="F134" s="50"/>
      <c r="G134" s="61"/>
      <c r="H134" s="10" t="str">
        <f>H125</f>
        <v>Y</v>
      </c>
      <c r="I134" s="4"/>
    </row>
    <row r="135" spans="1:9">
      <c r="A135" s="2"/>
      <c r="B135" s="20"/>
      <c r="C135" s="50" t="s">
        <v>117</v>
      </c>
      <c r="D135" s="50"/>
      <c r="E135" s="50"/>
      <c r="F135" s="50"/>
      <c r="G135" s="50"/>
      <c r="H135" s="10" t="str">
        <f>H120</f>
        <v>Y</v>
      </c>
      <c r="I135" s="4"/>
    </row>
    <row r="136" spans="1:9" ht="28.5" customHeight="1">
      <c r="A136" s="2"/>
      <c r="B136" s="20"/>
      <c r="C136" s="20"/>
      <c r="D136" s="50" t="s">
        <v>118</v>
      </c>
      <c r="E136" s="50"/>
      <c r="F136" s="50"/>
      <c r="G136" s="61"/>
      <c r="H136" s="10" t="str">
        <f>IF(OR(H135="Y",H135="X"),H124,H135)</f>
        <v>N</v>
      </c>
      <c r="I136" s="4" t="str">
        <f>IF(H136="N","Not Applicable - Alternate Renewables Approach Not Selected","")</f>
        <v>Not Applicable - Alternate Renewables Approach Not Selected</v>
      </c>
    </row>
    <row r="137" spans="1:9">
      <c r="A137" s="2"/>
      <c r="B137" s="20"/>
      <c r="C137" s="20"/>
      <c r="D137" s="50" t="s">
        <v>119</v>
      </c>
      <c r="E137" s="50"/>
      <c r="F137" s="50"/>
      <c r="G137" s="61"/>
      <c r="H137" s="10" t="str">
        <f>H135</f>
        <v>Y</v>
      </c>
      <c r="I137" s="4"/>
    </row>
    <row r="138" spans="1:9">
      <c r="A138" s="2"/>
      <c r="B138" s="20"/>
      <c r="C138" s="20"/>
      <c r="D138" s="50" t="s">
        <v>120</v>
      </c>
      <c r="E138" s="50"/>
      <c r="F138" s="50"/>
      <c r="G138" s="61"/>
      <c r="H138" s="10" t="str">
        <f>H135</f>
        <v>Y</v>
      </c>
      <c r="I138" s="4"/>
    </row>
    <row r="139" spans="1:9">
      <c r="A139" s="2"/>
      <c r="B139" s="20"/>
      <c r="C139" s="20"/>
      <c r="D139" s="50" t="s">
        <v>121</v>
      </c>
      <c r="E139" s="50"/>
      <c r="F139" s="50"/>
      <c r="G139" s="61"/>
      <c r="H139" s="10" t="str">
        <f>H135</f>
        <v>Y</v>
      </c>
      <c r="I139" s="4"/>
    </row>
    <row r="140" spans="1:9">
      <c r="A140" s="2"/>
      <c r="B140" s="20"/>
      <c r="C140" s="20"/>
      <c r="D140" s="50" t="s">
        <v>122</v>
      </c>
      <c r="E140" s="50"/>
      <c r="F140" s="50"/>
      <c r="G140" s="61"/>
      <c r="H140" s="10" t="str">
        <f>H135</f>
        <v>Y</v>
      </c>
      <c r="I140" s="4"/>
    </row>
    <row r="141" spans="1:9">
      <c r="A141" s="2"/>
      <c r="B141" s="20"/>
      <c r="C141" s="20"/>
      <c r="D141" s="50" t="s">
        <v>123</v>
      </c>
      <c r="E141" s="50"/>
      <c r="F141" s="50"/>
      <c r="G141" s="61"/>
      <c r="H141" s="10" t="str">
        <f>H135</f>
        <v>Y</v>
      </c>
      <c r="I141" s="4"/>
    </row>
    <row r="142" spans="1:9">
      <c r="A142" s="2"/>
      <c r="B142" s="20"/>
      <c r="C142" s="20"/>
      <c r="D142" s="20"/>
      <c r="E142" s="50" t="s">
        <v>124</v>
      </c>
      <c r="F142" s="50"/>
      <c r="G142" s="61"/>
      <c r="H142" s="10" t="str">
        <f>H141</f>
        <v>Y</v>
      </c>
      <c r="I142" s="4"/>
    </row>
    <row r="143" spans="1:9">
      <c r="A143" s="2"/>
      <c r="B143" s="20"/>
      <c r="C143" s="20"/>
      <c r="D143" s="20"/>
      <c r="E143" s="50" t="s">
        <v>125</v>
      </c>
      <c r="F143" s="50"/>
      <c r="G143" s="61"/>
      <c r="H143" s="10" t="str">
        <f>H141</f>
        <v>Y</v>
      </c>
      <c r="I143" s="4"/>
    </row>
    <row r="144" spans="1:9">
      <c r="A144" s="2"/>
      <c r="B144" s="20"/>
      <c r="C144" s="20"/>
      <c r="D144" s="50" t="s">
        <v>126</v>
      </c>
      <c r="E144" s="50"/>
      <c r="F144" s="50"/>
      <c r="G144" s="61"/>
      <c r="H144" s="10" t="str">
        <f>H135</f>
        <v>Y</v>
      </c>
      <c r="I144" s="4"/>
    </row>
    <row r="145" spans="1:9">
      <c r="A145" s="2"/>
      <c r="B145" s="20"/>
      <c r="C145" s="20"/>
      <c r="D145" s="50" t="s">
        <v>127</v>
      </c>
      <c r="E145" s="50"/>
      <c r="F145" s="50"/>
      <c r="G145" s="61"/>
      <c r="H145" s="10" t="str">
        <f>H135</f>
        <v>Y</v>
      </c>
      <c r="I145" s="4"/>
    </row>
    <row r="146" spans="1:9">
      <c r="A146" s="2"/>
      <c r="B146" s="20"/>
      <c r="C146" s="20"/>
      <c r="D146" s="20"/>
      <c r="E146" s="50" t="s">
        <v>128</v>
      </c>
      <c r="F146" s="50"/>
      <c r="G146" s="61"/>
      <c r="H146" s="10" t="str">
        <f>H145</f>
        <v>Y</v>
      </c>
      <c r="I146" s="4"/>
    </row>
    <row r="147" spans="1:9">
      <c r="A147" s="2"/>
      <c r="B147" s="20"/>
      <c r="C147" s="20"/>
      <c r="D147" s="20"/>
      <c r="E147" s="50" t="s">
        <v>129</v>
      </c>
      <c r="F147" s="50"/>
      <c r="G147" s="61"/>
      <c r="H147" s="10" t="str">
        <f>H146</f>
        <v>Y</v>
      </c>
      <c r="I147" s="4"/>
    </row>
    <row r="148" spans="1:9">
      <c r="A148" s="2"/>
      <c r="B148" s="20"/>
      <c r="C148" s="20"/>
      <c r="D148" s="50" t="s">
        <v>130</v>
      </c>
      <c r="E148" s="50"/>
      <c r="F148" s="50"/>
      <c r="G148" s="61"/>
      <c r="H148" s="10" t="str">
        <f>H135</f>
        <v>Y</v>
      </c>
      <c r="I148" s="4"/>
    </row>
    <row r="149" spans="1:9" ht="28.5" customHeight="1">
      <c r="A149" s="2"/>
      <c r="B149" s="20"/>
      <c r="C149" s="20"/>
      <c r="D149" s="50" t="s">
        <v>131</v>
      </c>
      <c r="E149" s="50"/>
      <c r="F149" s="50"/>
      <c r="G149" s="61"/>
      <c r="H149" s="10" t="str">
        <f>H135</f>
        <v>Y</v>
      </c>
      <c r="I149" s="4"/>
    </row>
    <row r="150" spans="1:9">
      <c r="A150" s="2"/>
      <c r="B150" s="20"/>
      <c r="C150" s="20"/>
      <c r="D150" s="20"/>
      <c r="E150" s="50" t="s">
        <v>132</v>
      </c>
      <c r="F150" s="50"/>
      <c r="G150" s="61"/>
      <c r="H150" s="10" t="str">
        <f>H149</f>
        <v>Y</v>
      </c>
      <c r="I150" s="4"/>
    </row>
    <row r="151" spans="1:9">
      <c r="A151" s="2"/>
      <c r="B151" s="20"/>
      <c r="C151" s="20"/>
      <c r="D151" s="20"/>
      <c r="E151" s="50" t="s">
        <v>133</v>
      </c>
      <c r="F151" s="50"/>
      <c r="G151" s="61"/>
      <c r="H151" s="10" t="str">
        <f>H149</f>
        <v>Y</v>
      </c>
      <c r="I151" s="4"/>
    </row>
    <row r="152" spans="1:9">
      <c r="A152" s="2"/>
      <c r="B152" s="20"/>
      <c r="C152" s="20"/>
      <c r="D152" s="20"/>
      <c r="E152" s="50" t="s">
        <v>134</v>
      </c>
      <c r="F152" s="50"/>
      <c r="G152" s="61"/>
      <c r="H152" s="10" t="str">
        <f>H149</f>
        <v>Y</v>
      </c>
      <c r="I152" s="4"/>
    </row>
    <row r="153" spans="1:9">
      <c r="A153" s="2"/>
      <c r="B153" s="20"/>
      <c r="C153" s="20"/>
      <c r="D153" s="20"/>
      <c r="E153" s="50" t="s">
        <v>135</v>
      </c>
      <c r="F153" s="50"/>
      <c r="G153" s="61"/>
      <c r="H153" s="10" t="str">
        <f>H149</f>
        <v>Y</v>
      </c>
      <c r="I153" s="4"/>
    </row>
    <row r="154" spans="1:9">
      <c r="A154" s="2"/>
      <c r="B154" s="20"/>
      <c r="C154" s="20"/>
      <c r="D154" s="20"/>
      <c r="E154" s="50" t="s">
        <v>136</v>
      </c>
      <c r="F154" s="50"/>
      <c r="G154" s="61"/>
      <c r="H154" s="10" t="str">
        <f>H149</f>
        <v>Y</v>
      </c>
      <c r="I154" s="4"/>
    </row>
    <row r="155" spans="1:9">
      <c r="A155" s="2"/>
      <c r="B155" s="20"/>
      <c r="C155" s="50" t="s">
        <v>137</v>
      </c>
      <c r="D155" s="50"/>
      <c r="E155" s="50"/>
      <c r="F155" s="50"/>
      <c r="G155" s="50"/>
      <c r="H155" s="10" t="str">
        <f>H120</f>
        <v>Y</v>
      </c>
      <c r="I155" s="4"/>
    </row>
    <row r="156" spans="1:9" ht="28.5" customHeight="1">
      <c r="A156" s="2"/>
      <c r="B156" s="20"/>
      <c r="C156" s="20"/>
      <c r="D156" s="50" t="s">
        <v>391</v>
      </c>
      <c r="E156" s="50"/>
      <c r="F156" s="50"/>
      <c r="G156" s="61"/>
      <c r="H156" s="10" t="str">
        <f>IF(OR(H155="Y",H155="X"),H124,H155)</f>
        <v>N</v>
      </c>
      <c r="I156" s="4" t="str">
        <f>IF(H156="N","Not Applicable - Alternate Renewables Approach Not Selected","")</f>
        <v>Not Applicable - Alternate Renewables Approach Not Selected</v>
      </c>
    </row>
    <row r="157" spans="1:9">
      <c r="A157" s="2"/>
      <c r="B157" s="20"/>
      <c r="C157" s="20"/>
      <c r="D157" s="50" t="s">
        <v>138</v>
      </c>
      <c r="E157" s="50"/>
      <c r="F157" s="50"/>
      <c r="G157" s="61"/>
      <c r="H157" s="10" t="str">
        <f>H155</f>
        <v>Y</v>
      </c>
      <c r="I157" s="4"/>
    </row>
    <row r="158" spans="1:9">
      <c r="A158" s="2"/>
      <c r="B158" s="20"/>
      <c r="C158" s="50" t="s">
        <v>139</v>
      </c>
      <c r="D158" s="50"/>
      <c r="E158" s="50"/>
      <c r="F158" s="50"/>
      <c r="G158" s="50"/>
      <c r="H158" s="10" t="str">
        <f>H120</f>
        <v>Y</v>
      </c>
      <c r="I158" s="4"/>
    </row>
    <row r="159" spans="1:9">
      <c r="A159" s="2"/>
      <c r="B159" s="20"/>
      <c r="C159" s="50" t="s">
        <v>140</v>
      </c>
      <c r="D159" s="50"/>
      <c r="E159" s="50"/>
      <c r="F159" s="50"/>
      <c r="G159" s="50"/>
      <c r="H159" s="10" t="str">
        <f>H120</f>
        <v>Y</v>
      </c>
      <c r="I159" s="4"/>
    </row>
    <row r="160" spans="1:9">
      <c r="A160" s="2"/>
      <c r="B160" s="20"/>
      <c r="C160" s="20"/>
      <c r="D160" s="50" t="s">
        <v>141</v>
      </c>
      <c r="E160" s="50"/>
      <c r="F160" s="50"/>
      <c r="G160" s="61"/>
      <c r="H160" s="10" t="str">
        <f>H159</f>
        <v>Y</v>
      </c>
      <c r="I160" s="4"/>
    </row>
    <row r="161" spans="1:9">
      <c r="A161" s="2"/>
      <c r="B161" s="20"/>
      <c r="C161" s="20"/>
      <c r="D161" s="20"/>
      <c r="E161" s="50" t="s">
        <v>142</v>
      </c>
      <c r="F161" s="50"/>
      <c r="G161" s="61"/>
      <c r="H161" s="10" t="str">
        <f>H160</f>
        <v>Y</v>
      </c>
      <c r="I161" s="4"/>
    </row>
    <row r="162" spans="1:9">
      <c r="A162" s="2"/>
      <c r="B162" s="20"/>
      <c r="C162" s="20"/>
      <c r="D162" s="20"/>
      <c r="E162" s="50" t="s">
        <v>143</v>
      </c>
      <c r="F162" s="50"/>
      <c r="G162" s="61"/>
      <c r="H162" s="10" t="str">
        <f>H160</f>
        <v>Y</v>
      </c>
      <c r="I162" s="4"/>
    </row>
    <row r="163" spans="1:9" ht="28.5" customHeight="1">
      <c r="A163" s="2"/>
      <c r="B163" s="20"/>
      <c r="C163" s="20"/>
      <c r="D163" s="50" t="s">
        <v>144</v>
      </c>
      <c r="E163" s="50"/>
      <c r="F163" s="50"/>
      <c r="G163" s="61"/>
      <c r="H163" s="10" t="str">
        <f>H159</f>
        <v>Y</v>
      </c>
      <c r="I163" s="4"/>
    </row>
    <row r="164" spans="1:9" ht="28.5" customHeight="1">
      <c r="A164" s="2"/>
      <c r="B164" s="20"/>
      <c r="C164" s="20"/>
      <c r="D164" s="50" t="s">
        <v>392</v>
      </c>
      <c r="E164" s="50"/>
      <c r="F164" s="50"/>
      <c r="G164" s="61"/>
      <c r="H164" s="10" t="str">
        <f>H159</f>
        <v>Y</v>
      </c>
      <c r="I164" s="4"/>
    </row>
    <row r="165" spans="1:9">
      <c r="A165" s="2"/>
      <c r="B165" s="20"/>
      <c r="C165" s="20"/>
      <c r="D165" s="50" t="s">
        <v>145</v>
      </c>
      <c r="E165" s="50"/>
      <c r="F165" s="50"/>
      <c r="G165" s="61"/>
      <c r="H165" s="10" t="str">
        <f>H159</f>
        <v>Y</v>
      </c>
      <c r="I165" s="4"/>
    </row>
    <row r="166" spans="1:9">
      <c r="A166" s="2"/>
      <c r="B166" s="20"/>
      <c r="C166" s="20"/>
      <c r="D166" s="20"/>
      <c r="E166" s="50" t="s">
        <v>146</v>
      </c>
      <c r="F166" s="50"/>
      <c r="G166" s="61"/>
      <c r="H166" s="10" t="str">
        <f>H165</f>
        <v>Y</v>
      </c>
      <c r="I166" s="4"/>
    </row>
    <row r="167" spans="1:9">
      <c r="A167" s="2"/>
      <c r="B167" s="20"/>
      <c r="C167" s="20"/>
      <c r="D167" s="20"/>
      <c r="E167" s="50" t="s">
        <v>147</v>
      </c>
      <c r="F167" s="50"/>
      <c r="G167" s="61"/>
      <c r="H167" s="10" t="str">
        <f>H165</f>
        <v>Y</v>
      </c>
      <c r="I167" s="4"/>
    </row>
    <row r="168" spans="1:9">
      <c r="A168" s="2"/>
      <c r="B168" s="20"/>
      <c r="C168" s="50" t="s">
        <v>148</v>
      </c>
      <c r="D168" s="50"/>
      <c r="E168" s="50"/>
      <c r="F168" s="50"/>
      <c r="G168" s="50"/>
      <c r="H168" s="10" t="str">
        <f>H120</f>
        <v>Y</v>
      </c>
      <c r="I168" s="4"/>
    </row>
    <row r="169" spans="1:9" ht="28.5" customHeight="1">
      <c r="A169" s="2"/>
      <c r="B169" s="20"/>
      <c r="C169" s="20"/>
      <c r="D169" s="50" t="s">
        <v>149</v>
      </c>
      <c r="E169" s="50"/>
      <c r="F169" s="50"/>
      <c r="G169" s="61"/>
      <c r="H169" s="10" t="str">
        <f>IF(OR(H168="Y",H168="X"),H124,H168)</f>
        <v>N</v>
      </c>
      <c r="I169" s="4" t="str">
        <f>IF(H169="N","Not Applicable - Alternate Renewables Approach Not Selected","")</f>
        <v>Not Applicable - Alternate Renewables Approach Not Selected</v>
      </c>
    </row>
    <row r="170" spans="1:9">
      <c r="A170" s="2"/>
      <c r="B170" s="20"/>
      <c r="C170" s="20"/>
      <c r="D170" s="50" t="s">
        <v>150</v>
      </c>
      <c r="E170" s="50"/>
      <c r="F170" s="50"/>
      <c r="G170" s="61"/>
      <c r="H170" s="10" t="str">
        <f>H168</f>
        <v>Y</v>
      </c>
      <c r="I170" s="4"/>
    </row>
    <row r="171" spans="1:9">
      <c r="A171" s="2"/>
      <c r="B171" s="20"/>
      <c r="C171" s="20"/>
      <c r="D171" s="50" t="s">
        <v>151</v>
      </c>
      <c r="E171" s="50"/>
      <c r="F171" s="50"/>
      <c r="G171" s="61"/>
      <c r="H171" s="10" t="str">
        <f>H168</f>
        <v>Y</v>
      </c>
      <c r="I171" s="4"/>
    </row>
    <row r="172" spans="1:9" ht="42.75" customHeight="1">
      <c r="A172" s="2"/>
      <c r="B172" s="20"/>
      <c r="C172" s="20"/>
      <c r="D172" s="20"/>
      <c r="E172" s="50" t="s">
        <v>152</v>
      </c>
      <c r="F172" s="50"/>
      <c r="G172" s="61"/>
      <c r="H172" s="10" t="str">
        <f>H171</f>
        <v>Y</v>
      </c>
      <c r="I172" s="4"/>
    </row>
    <row r="173" spans="1:9" ht="42.75" customHeight="1">
      <c r="A173" s="2"/>
      <c r="B173" s="20"/>
      <c r="C173" s="20"/>
      <c r="D173" s="20"/>
      <c r="E173" s="50" t="s">
        <v>153</v>
      </c>
      <c r="F173" s="50"/>
      <c r="G173" s="61"/>
      <c r="H173" s="10" t="str">
        <f>IF(OR(H171="Y",H171="X"),H124,H171)</f>
        <v>N</v>
      </c>
      <c r="I173" s="4" t="str">
        <f>IF(H173="N","Not Applicable - Alternate Renewables Approach Not Selected","")</f>
        <v>Not Applicable - Alternate Renewables Approach Not Selected</v>
      </c>
    </row>
    <row r="174" spans="1:9">
      <c r="A174" s="2"/>
      <c r="B174" s="20"/>
      <c r="C174" s="20"/>
      <c r="D174" s="50" t="s">
        <v>154</v>
      </c>
      <c r="E174" s="50"/>
      <c r="F174" s="50"/>
      <c r="G174" s="61"/>
      <c r="H174" s="10" t="str">
        <f>H168</f>
        <v>Y</v>
      </c>
      <c r="I174" s="4"/>
    </row>
    <row r="175" spans="1:9">
      <c r="A175" s="2"/>
      <c r="B175" s="20"/>
      <c r="C175" s="20"/>
      <c r="D175" s="50" t="s">
        <v>155</v>
      </c>
      <c r="E175" s="50"/>
      <c r="F175" s="50"/>
      <c r="G175" s="61"/>
      <c r="H175" s="10" t="str">
        <f>H168</f>
        <v>Y</v>
      </c>
      <c r="I175" s="4"/>
    </row>
    <row r="176" spans="1:9">
      <c r="A176" s="2"/>
      <c r="B176" s="20"/>
      <c r="C176" s="50" t="s">
        <v>156</v>
      </c>
      <c r="D176" s="50"/>
      <c r="E176" s="50"/>
      <c r="F176" s="50"/>
      <c r="G176" s="50"/>
      <c r="H176" s="10" t="str">
        <f>H120</f>
        <v>Y</v>
      </c>
      <c r="I176" s="4"/>
    </row>
    <row r="177" spans="1:9" ht="28.5">
      <c r="A177" s="2"/>
      <c r="B177" s="55" t="s">
        <v>157</v>
      </c>
      <c r="C177" s="55"/>
      <c r="D177" s="55"/>
      <c r="E177" s="55"/>
      <c r="F177" s="55"/>
      <c r="G177" s="55"/>
      <c r="H177" s="10" t="str">
        <f>H107</f>
        <v>N</v>
      </c>
      <c r="I177" s="4" t="str">
        <f>IF(H177="N","Not Applicable - Performance Option Not Selected","")</f>
        <v>Not Applicable - Performance Option Not Selected</v>
      </c>
    </row>
    <row r="178" spans="1:9" ht="28.5">
      <c r="A178" s="2"/>
      <c r="B178" s="20"/>
      <c r="C178" s="50" t="s">
        <v>158</v>
      </c>
      <c r="D178" s="50"/>
      <c r="E178" s="50"/>
      <c r="F178" s="50"/>
      <c r="G178" s="50"/>
      <c r="H178" s="10" t="str">
        <f>H177</f>
        <v>N</v>
      </c>
      <c r="I178" s="4" t="str">
        <f>IF(H178="N","Not Applicable - Performance Option Not Selected","")</f>
        <v>Not Applicable - Performance Option Not Selected</v>
      </c>
    </row>
    <row r="179" spans="1:9" ht="18.75" customHeight="1" thickBot="1">
      <c r="A179" s="7"/>
      <c r="B179" s="23"/>
      <c r="C179" s="57" t="s">
        <v>159</v>
      </c>
      <c r="D179" s="57"/>
      <c r="E179" s="57"/>
      <c r="F179" s="57"/>
      <c r="G179" s="57"/>
      <c r="H179" s="11" t="str">
        <f>H177</f>
        <v>N</v>
      </c>
      <c r="I179" s="4" t="str">
        <f>IF(H179="N","Not Applicable - Performance Option Not Selected","")</f>
        <v>Not Applicable - Performance Option Not Selected</v>
      </c>
    </row>
    <row r="180" spans="1:9" ht="15" thickTop="1">
      <c r="A180" s="52" t="s">
        <v>160</v>
      </c>
      <c r="B180" s="53"/>
      <c r="C180" s="53"/>
      <c r="D180" s="53"/>
      <c r="E180" s="53"/>
      <c r="F180" s="53"/>
      <c r="G180" s="53"/>
      <c r="H180" s="53"/>
      <c r="I180" s="54"/>
    </row>
    <row r="181" spans="1:9">
      <c r="A181" s="2"/>
      <c r="B181" s="55" t="s">
        <v>161</v>
      </c>
      <c r="C181" s="55"/>
      <c r="D181" s="55"/>
      <c r="E181" s="55"/>
      <c r="F181" s="55"/>
      <c r="G181" s="55"/>
      <c r="H181" s="10" t="str">
        <f>IF(OR(H21="Y",H21="X"),"Y","N")</f>
        <v>Y</v>
      </c>
      <c r="I181" s="3"/>
    </row>
    <row r="182" spans="1:9">
      <c r="A182" s="2"/>
      <c r="B182" s="24"/>
      <c r="C182" s="55" t="s">
        <v>162</v>
      </c>
      <c r="D182" s="55"/>
      <c r="E182" s="55"/>
      <c r="F182" s="55"/>
      <c r="G182" s="65"/>
      <c r="H182" s="10" t="str">
        <f>H181</f>
        <v>Y</v>
      </c>
      <c r="I182" s="67" t="s">
        <v>369</v>
      </c>
    </row>
    <row r="183" spans="1:9">
      <c r="A183" s="2"/>
      <c r="B183" s="24"/>
      <c r="C183" s="55" t="s">
        <v>163</v>
      </c>
      <c r="D183" s="55"/>
      <c r="E183" s="55"/>
      <c r="F183" s="55"/>
      <c r="G183" s="65"/>
      <c r="H183" s="10" t="str">
        <f>H181</f>
        <v>Y</v>
      </c>
      <c r="I183" s="92"/>
    </row>
    <row r="184" spans="1:9">
      <c r="A184" s="2"/>
      <c r="B184" s="24"/>
      <c r="C184" s="55" t="s">
        <v>164</v>
      </c>
      <c r="D184" s="55"/>
      <c r="E184" s="55"/>
      <c r="F184" s="55"/>
      <c r="G184" s="65"/>
      <c r="H184" s="10" t="str">
        <f>H181</f>
        <v>Y</v>
      </c>
      <c r="I184" s="92"/>
    </row>
    <row r="185" spans="1:9">
      <c r="A185" s="2"/>
      <c r="B185" s="24"/>
      <c r="C185" s="55" t="s">
        <v>165</v>
      </c>
      <c r="D185" s="55"/>
      <c r="E185" s="55"/>
      <c r="F185" s="55"/>
      <c r="G185" s="65"/>
      <c r="H185" s="10" t="str">
        <f>IF(AND(H181&lt;&gt;"Y",H181&lt;&gt;"X"),"N",IF(OR(H182="Y",H182="X"),"N","Y"))</f>
        <v>N</v>
      </c>
      <c r="I185" s="92"/>
    </row>
    <row r="186" spans="1:9">
      <c r="A186" s="2"/>
      <c r="B186" s="24"/>
      <c r="C186" s="55" t="s">
        <v>166</v>
      </c>
      <c r="D186" s="55"/>
      <c r="E186" s="55"/>
      <c r="F186" s="55"/>
      <c r="G186" s="65"/>
      <c r="H186" s="10" t="str">
        <f>IF(AND(H181&lt;&gt;"Y",H181&lt;&gt;"X"),"N",IF(OR(H183="Y",H183="X"),"N","Y"))</f>
        <v>N</v>
      </c>
      <c r="I186" s="92"/>
    </row>
    <row r="187" spans="1:9">
      <c r="A187" s="2"/>
      <c r="B187" s="24"/>
      <c r="C187" s="55" t="s">
        <v>167</v>
      </c>
      <c r="D187" s="55"/>
      <c r="E187" s="55"/>
      <c r="F187" s="55"/>
      <c r="G187" s="65"/>
      <c r="H187" s="10" t="str">
        <f>IF(AND(H181&lt;&gt;"Y",H181&lt;&gt;"X"),"N",IF(OR(H184="Y",H184="X"),"N","Y"))</f>
        <v>N</v>
      </c>
      <c r="I187" s="68"/>
    </row>
    <row r="188" spans="1:9">
      <c r="A188" s="2"/>
      <c r="B188" s="55" t="s">
        <v>168</v>
      </c>
      <c r="C188" s="55"/>
      <c r="D188" s="55"/>
      <c r="E188" s="55"/>
      <c r="F188" s="55"/>
      <c r="G188" s="55"/>
      <c r="H188" s="10" t="str">
        <f>H181</f>
        <v>Y</v>
      </c>
      <c r="I188" s="3"/>
    </row>
    <row r="189" spans="1:9">
      <c r="A189" s="2"/>
      <c r="B189" s="20"/>
      <c r="C189" s="50" t="s">
        <v>169</v>
      </c>
      <c r="D189" s="50"/>
      <c r="E189" s="50"/>
      <c r="F189" s="50"/>
      <c r="G189" s="50"/>
      <c r="H189" s="10" t="str">
        <f>H188</f>
        <v>Y</v>
      </c>
      <c r="I189" s="4"/>
    </row>
    <row r="190" spans="1:9">
      <c r="A190" s="2"/>
      <c r="B190" s="20"/>
      <c r="C190" s="20"/>
      <c r="D190" s="50" t="s">
        <v>170</v>
      </c>
      <c r="E190" s="50"/>
      <c r="F190" s="50"/>
      <c r="G190" s="61"/>
      <c r="H190" s="10" t="str">
        <f>H188</f>
        <v>Y</v>
      </c>
      <c r="I190" s="4"/>
    </row>
    <row r="191" spans="1:9">
      <c r="A191" s="2"/>
      <c r="B191" s="20"/>
      <c r="C191" s="20"/>
      <c r="D191" s="50" t="s">
        <v>171</v>
      </c>
      <c r="E191" s="50"/>
      <c r="F191" s="50"/>
      <c r="G191" s="61"/>
      <c r="H191" s="10" t="str">
        <f>H188</f>
        <v>Y</v>
      </c>
      <c r="I191" s="4"/>
    </row>
    <row r="192" spans="1:9" ht="29.25" customHeight="1">
      <c r="A192" s="2"/>
      <c r="B192" s="20"/>
      <c r="C192" s="20"/>
      <c r="D192" s="20"/>
      <c r="E192" s="50" t="s">
        <v>172</v>
      </c>
      <c r="F192" s="50"/>
      <c r="G192" s="61"/>
      <c r="H192" s="10" t="str">
        <f>H191</f>
        <v>Y</v>
      </c>
      <c r="I192" s="4"/>
    </row>
    <row r="193" spans="1:9">
      <c r="A193" s="2"/>
      <c r="B193" s="20"/>
      <c r="C193" s="20"/>
      <c r="D193" s="20"/>
      <c r="E193" s="50" t="s">
        <v>173</v>
      </c>
      <c r="F193" s="50"/>
      <c r="G193" s="61"/>
      <c r="H193" s="10" t="str">
        <f>H191</f>
        <v>Y</v>
      </c>
      <c r="I193" s="4"/>
    </row>
    <row r="194" spans="1:9">
      <c r="A194" s="2"/>
      <c r="B194" s="20"/>
      <c r="C194" s="20"/>
      <c r="D194" s="50" t="s">
        <v>174</v>
      </c>
      <c r="E194" s="50"/>
      <c r="F194" s="50"/>
      <c r="G194" s="61"/>
      <c r="H194" s="10" t="str">
        <f>H188</f>
        <v>Y</v>
      </c>
      <c r="I194" s="4"/>
    </row>
    <row r="195" spans="1:9">
      <c r="A195" s="2"/>
      <c r="B195" s="20"/>
      <c r="C195" s="20"/>
      <c r="D195" s="50" t="s">
        <v>175</v>
      </c>
      <c r="E195" s="50"/>
      <c r="F195" s="50"/>
      <c r="G195" s="61"/>
      <c r="H195" s="10" t="str">
        <f>H188</f>
        <v>Y</v>
      </c>
      <c r="I195" s="4"/>
    </row>
    <row r="196" spans="1:9">
      <c r="A196" s="2"/>
      <c r="B196" s="20"/>
      <c r="C196" s="20"/>
      <c r="D196" s="20"/>
      <c r="E196" s="50" t="s">
        <v>176</v>
      </c>
      <c r="F196" s="50"/>
      <c r="G196" s="61"/>
      <c r="H196" s="10" t="str">
        <f>H195</f>
        <v>Y</v>
      </c>
      <c r="I196" s="4"/>
    </row>
    <row r="197" spans="1:9">
      <c r="A197" s="2"/>
      <c r="B197" s="20"/>
      <c r="C197" s="20"/>
      <c r="D197" s="20"/>
      <c r="E197" s="50" t="s">
        <v>177</v>
      </c>
      <c r="F197" s="50"/>
      <c r="G197" s="61"/>
      <c r="H197" s="10" t="str">
        <f>H195</f>
        <v>Y</v>
      </c>
      <c r="I197" s="4"/>
    </row>
    <row r="198" spans="1:9">
      <c r="A198" s="2"/>
      <c r="B198" s="20"/>
      <c r="C198" s="20"/>
      <c r="D198" s="50" t="s">
        <v>178</v>
      </c>
      <c r="E198" s="50"/>
      <c r="F198" s="50"/>
      <c r="G198" s="61"/>
      <c r="H198" s="10" t="str">
        <f>H188</f>
        <v>Y</v>
      </c>
      <c r="I198" s="4"/>
    </row>
    <row r="199" spans="1:9">
      <c r="A199" s="2"/>
      <c r="B199" s="20"/>
      <c r="C199" s="20"/>
      <c r="D199" s="20"/>
      <c r="E199" s="50" t="s">
        <v>179</v>
      </c>
      <c r="F199" s="50"/>
      <c r="G199" s="61"/>
      <c r="H199" s="10" t="str">
        <f>H198</f>
        <v>Y</v>
      </c>
      <c r="I199" s="4"/>
    </row>
    <row r="200" spans="1:9">
      <c r="A200" s="2"/>
      <c r="B200" s="20"/>
      <c r="C200" s="20"/>
      <c r="D200" s="20"/>
      <c r="E200" s="50" t="s">
        <v>180</v>
      </c>
      <c r="F200" s="50"/>
      <c r="G200" s="61"/>
      <c r="H200" s="10" t="str">
        <f>H199</f>
        <v>Y</v>
      </c>
      <c r="I200" s="4"/>
    </row>
    <row r="201" spans="1:9">
      <c r="A201" s="2"/>
      <c r="B201" s="20"/>
      <c r="C201" s="20"/>
      <c r="D201" s="50" t="s">
        <v>181</v>
      </c>
      <c r="E201" s="50"/>
      <c r="F201" s="50"/>
      <c r="G201" s="61"/>
      <c r="H201" s="10" t="str">
        <f>H188</f>
        <v>Y</v>
      </c>
      <c r="I201" s="4"/>
    </row>
    <row r="202" spans="1:9">
      <c r="A202" s="2"/>
      <c r="B202" s="20"/>
      <c r="C202" s="20"/>
      <c r="D202" s="20"/>
      <c r="E202" s="50" t="s">
        <v>182</v>
      </c>
      <c r="F202" s="50"/>
      <c r="G202" s="61"/>
      <c r="H202" s="10" t="str">
        <f>H201</f>
        <v>Y</v>
      </c>
      <c r="I202" s="4"/>
    </row>
    <row r="203" spans="1:9">
      <c r="A203" s="2"/>
      <c r="B203" s="20"/>
      <c r="C203" s="20"/>
      <c r="D203" s="20"/>
      <c r="E203" s="50" t="s">
        <v>183</v>
      </c>
      <c r="F203" s="50"/>
      <c r="G203" s="61"/>
      <c r="H203" s="10" t="str">
        <f>H201</f>
        <v>Y</v>
      </c>
      <c r="I203" s="4"/>
    </row>
    <row r="204" spans="1:9">
      <c r="A204" s="2"/>
      <c r="B204" s="20"/>
      <c r="C204" s="20"/>
      <c r="D204" s="50" t="s">
        <v>184</v>
      </c>
      <c r="E204" s="50"/>
      <c r="F204" s="50"/>
      <c r="G204" s="61"/>
      <c r="H204" s="10" t="str">
        <f>H188</f>
        <v>Y</v>
      </c>
      <c r="I204" s="4"/>
    </row>
    <row r="205" spans="1:9">
      <c r="A205" s="2"/>
      <c r="B205" s="20"/>
      <c r="C205" s="20"/>
      <c r="D205" s="50" t="s">
        <v>185</v>
      </c>
      <c r="E205" s="50"/>
      <c r="F205" s="50"/>
      <c r="G205" s="61"/>
      <c r="H205" s="10" t="str">
        <f>H188</f>
        <v>Y</v>
      </c>
      <c r="I205" s="4"/>
    </row>
    <row r="206" spans="1:9">
      <c r="A206" s="2"/>
      <c r="B206" s="20"/>
      <c r="C206" s="20"/>
      <c r="D206" s="20"/>
      <c r="E206" s="50" t="s">
        <v>186</v>
      </c>
      <c r="F206" s="50"/>
      <c r="G206" s="61"/>
      <c r="H206" s="10" t="str">
        <f>H205</f>
        <v>Y</v>
      </c>
      <c r="I206" s="4"/>
    </row>
    <row r="207" spans="1:9">
      <c r="A207" s="2"/>
      <c r="B207" s="20"/>
      <c r="C207" s="20"/>
      <c r="D207" s="20"/>
      <c r="E207" s="50" t="s">
        <v>393</v>
      </c>
      <c r="F207" s="50"/>
      <c r="G207" s="61"/>
      <c r="H207" s="10" t="str">
        <f>H205</f>
        <v>Y</v>
      </c>
      <c r="I207" s="4"/>
    </row>
    <row r="208" spans="1:9">
      <c r="A208" s="2"/>
      <c r="B208" s="20"/>
      <c r="C208" s="20"/>
      <c r="D208" s="20"/>
      <c r="E208" s="50" t="s">
        <v>187</v>
      </c>
      <c r="F208" s="50"/>
      <c r="G208" s="61"/>
      <c r="H208" s="10" t="str">
        <f>H205</f>
        <v>Y</v>
      </c>
      <c r="I208" s="4"/>
    </row>
    <row r="209" spans="1:9" ht="28.5" customHeight="1">
      <c r="A209" s="2"/>
      <c r="B209" s="20"/>
      <c r="C209" s="20"/>
      <c r="D209" s="50" t="s">
        <v>188</v>
      </c>
      <c r="E209" s="50"/>
      <c r="F209" s="50"/>
      <c r="G209" s="61"/>
      <c r="H209" s="10" t="str">
        <f>H188</f>
        <v>Y</v>
      </c>
      <c r="I209" s="4"/>
    </row>
    <row r="210" spans="1:9">
      <c r="A210" s="2"/>
      <c r="B210" s="20"/>
      <c r="C210" s="20"/>
      <c r="D210" s="50" t="s">
        <v>394</v>
      </c>
      <c r="E210" s="50"/>
      <c r="F210" s="50"/>
      <c r="G210" s="61"/>
      <c r="H210" s="10" t="str">
        <f>H188</f>
        <v>Y</v>
      </c>
      <c r="I210" s="4"/>
    </row>
    <row r="211" spans="1:9" ht="28.5" customHeight="1">
      <c r="A211" s="2"/>
      <c r="B211" s="20"/>
      <c r="C211" s="50" t="s">
        <v>189</v>
      </c>
      <c r="D211" s="50"/>
      <c r="E211" s="50"/>
      <c r="F211" s="50"/>
      <c r="G211" s="50"/>
      <c r="H211" s="10" t="str">
        <f>H188</f>
        <v>Y</v>
      </c>
      <c r="I211" s="4"/>
    </row>
    <row r="212" spans="1:9">
      <c r="A212" s="2"/>
      <c r="B212" s="20"/>
      <c r="C212" s="50" t="s">
        <v>190</v>
      </c>
      <c r="D212" s="50"/>
      <c r="E212" s="50"/>
      <c r="F212" s="50"/>
      <c r="G212" s="50"/>
      <c r="H212" s="10" t="str">
        <f t="shared" ref="H212" si="0">H189</f>
        <v>Y</v>
      </c>
      <c r="I212" s="4"/>
    </row>
    <row r="213" spans="1:9">
      <c r="A213" s="2"/>
      <c r="B213" s="20"/>
      <c r="C213" s="20"/>
      <c r="D213" s="50" t="s">
        <v>191</v>
      </c>
      <c r="E213" s="50"/>
      <c r="F213" s="50"/>
      <c r="G213" s="61"/>
      <c r="H213" s="10" t="str">
        <f>H212</f>
        <v>Y</v>
      </c>
      <c r="I213" s="4"/>
    </row>
    <row r="214" spans="1:9">
      <c r="A214" s="2"/>
      <c r="B214" s="20"/>
      <c r="C214" s="20"/>
      <c r="D214" s="20"/>
      <c r="E214" s="50" t="s">
        <v>192</v>
      </c>
      <c r="F214" s="50"/>
      <c r="G214" s="61"/>
      <c r="H214" s="10" t="str">
        <f>H213</f>
        <v>Y</v>
      </c>
      <c r="I214" s="4"/>
    </row>
    <row r="215" spans="1:9">
      <c r="A215" s="2"/>
      <c r="B215" s="20"/>
      <c r="C215" s="20"/>
      <c r="D215" s="50" t="s">
        <v>193</v>
      </c>
      <c r="E215" s="50"/>
      <c r="F215" s="50"/>
      <c r="G215" s="61"/>
      <c r="H215" s="10" t="str">
        <f>H212</f>
        <v>Y</v>
      </c>
      <c r="I215" s="4"/>
    </row>
    <row r="216" spans="1:9">
      <c r="A216" s="2"/>
      <c r="B216" s="20"/>
      <c r="C216" s="20"/>
      <c r="D216" s="20"/>
      <c r="E216" s="50" t="s">
        <v>194</v>
      </c>
      <c r="F216" s="50"/>
      <c r="G216" s="61"/>
      <c r="H216" s="10" t="str">
        <f>H215</f>
        <v>Y</v>
      </c>
      <c r="I216" s="4"/>
    </row>
    <row r="217" spans="1:9">
      <c r="A217" s="2"/>
      <c r="B217" s="20"/>
      <c r="C217" s="20"/>
      <c r="D217" s="20"/>
      <c r="E217" s="50" t="s">
        <v>395</v>
      </c>
      <c r="F217" s="50"/>
      <c r="G217" s="61"/>
      <c r="H217" s="10" t="str">
        <f>H215</f>
        <v>Y</v>
      </c>
      <c r="I217" s="4"/>
    </row>
    <row r="218" spans="1:9">
      <c r="A218" s="2"/>
      <c r="B218" s="20"/>
      <c r="C218" s="20"/>
      <c r="D218" s="20"/>
      <c r="E218" s="20"/>
      <c r="F218" s="50" t="s">
        <v>195</v>
      </c>
      <c r="G218" s="61"/>
      <c r="H218" s="10" t="str">
        <f>H217</f>
        <v>Y</v>
      </c>
      <c r="I218" s="58" t="s">
        <v>367</v>
      </c>
    </row>
    <row r="219" spans="1:9">
      <c r="A219" s="2"/>
      <c r="B219" s="20"/>
      <c r="C219" s="20"/>
      <c r="D219" s="20"/>
      <c r="E219" s="20"/>
      <c r="F219" s="50" t="s">
        <v>196</v>
      </c>
      <c r="G219" s="61"/>
      <c r="H219" s="10" t="str">
        <f>IF(AND(H217&lt;&gt;"Y",H217&lt;&gt;"X"),"N",IF(OR(H218="Y",H218="X"),"N","Y"))</f>
        <v>N</v>
      </c>
      <c r="I219" s="60"/>
    </row>
    <row r="220" spans="1:9">
      <c r="A220" s="2"/>
      <c r="B220" s="20"/>
      <c r="C220" s="20"/>
      <c r="D220" s="20"/>
      <c r="E220" s="50" t="s">
        <v>197</v>
      </c>
      <c r="F220" s="50"/>
      <c r="G220" s="61"/>
      <c r="H220" s="10" t="str">
        <f>H218</f>
        <v>Y</v>
      </c>
      <c r="I220" s="4"/>
    </row>
    <row r="221" spans="1:9">
      <c r="A221" s="2"/>
      <c r="B221" s="20"/>
      <c r="C221" s="20"/>
      <c r="D221" s="20"/>
      <c r="E221" s="20"/>
      <c r="F221" s="50" t="s">
        <v>198</v>
      </c>
      <c r="G221" s="61"/>
      <c r="H221" s="10" t="str">
        <f>H220</f>
        <v>Y</v>
      </c>
      <c r="I221" s="4"/>
    </row>
    <row r="222" spans="1:9">
      <c r="A222" s="2"/>
      <c r="B222" s="20"/>
      <c r="C222" s="20"/>
      <c r="D222" s="20"/>
      <c r="E222" s="20"/>
      <c r="F222" s="50" t="s">
        <v>199</v>
      </c>
      <c r="G222" s="61"/>
      <c r="H222" s="10" t="str">
        <f>H220</f>
        <v>Y</v>
      </c>
      <c r="I222" s="4"/>
    </row>
    <row r="223" spans="1:9">
      <c r="A223" s="2"/>
      <c r="B223" s="20"/>
      <c r="C223" s="20"/>
      <c r="D223" s="20"/>
      <c r="E223" s="20"/>
      <c r="F223" s="50" t="s">
        <v>200</v>
      </c>
      <c r="G223" s="61"/>
      <c r="H223" s="10" t="str">
        <f>H220</f>
        <v>Y</v>
      </c>
      <c r="I223" s="4"/>
    </row>
    <row r="224" spans="1:9">
      <c r="A224" s="2"/>
      <c r="B224" s="20"/>
      <c r="C224" s="20"/>
      <c r="D224" s="20"/>
      <c r="E224" s="20"/>
      <c r="F224" s="50" t="s">
        <v>201</v>
      </c>
      <c r="G224" s="61"/>
      <c r="H224" s="10" t="str">
        <f>H220</f>
        <v>Y</v>
      </c>
      <c r="I224" s="4"/>
    </row>
    <row r="225" spans="1:9" ht="28.5">
      <c r="A225" s="2"/>
      <c r="B225" s="20"/>
      <c r="C225" s="20"/>
      <c r="D225" s="20"/>
      <c r="E225" s="50" t="s">
        <v>202</v>
      </c>
      <c r="F225" s="50"/>
      <c r="G225" s="61"/>
      <c r="H225" s="10" t="str">
        <f>H219</f>
        <v>N</v>
      </c>
      <c r="I225" s="4" t="str">
        <f>IF(H225="N","N/A - Testing Conformance Option Not Selected","")</f>
        <v>N/A - Testing Conformance Option Not Selected</v>
      </c>
    </row>
    <row r="226" spans="1:9">
      <c r="A226" s="2"/>
      <c r="B226" s="20"/>
      <c r="C226" s="20"/>
      <c r="D226" s="50" t="s">
        <v>203</v>
      </c>
      <c r="E226" s="50"/>
      <c r="F226" s="50"/>
      <c r="G226" s="61"/>
      <c r="H226" s="10" t="str">
        <f>H212</f>
        <v>Y</v>
      </c>
      <c r="I226" s="4"/>
    </row>
    <row r="227" spans="1:9">
      <c r="A227" s="2"/>
      <c r="B227" s="20"/>
      <c r="C227" s="20"/>
      <c r="D227" s="20"/>
      <c r="E227" s="50" t="s">
        <v>204</v>
      </c>
      <c r="F227" s="50"/>
      <c r="G227" s="61"/>
      <c r="H227" s="10" t="str">
        <f>H226</f>
        <v>Y</v>
      </c>
      <c r="I227" s="4"/>
    </row>
    <row r="228" spans="1:9">
      <c r="A228" s="2"/>
      <c r="B228" s="20"/>
      <c r="C228" s="20"/>
      <c r="D228" s="20"/>
      <c r="E228" s="20"/>
      <c r="F228" s="50" t="s">
        <v>205</v>
      </c>
      <c r="G228" s="61"/>
      <c r="H228" s="10" t="str">
        <f>H227</f>
        <v>Y</v>
      </c>
      <c r="I228" s="58" t="s">
        <v>367</v>
      </c>
    </row>
    <row r="229" spans="1:9">
      <c r="A229" s="2"/>
      <c r="B229" s="20"/>
      <c r="C229" s="20"/>
      <c r="D229" s="20"/>
      <c r="E229" s="20"/>
      <c r="F229" s="50" t="s">
        <v>206</v>
      </c>
      <c r="G229" s="61"/>
      <c r="H229" s="10" t="str">
        <f>IF(AND(H227&lt;&gt;"Y",H227&lt;&gt;"X"),"N",IF(OR(H228="Y",H228="X"),"N","Y"))</f>
        <v>N</v>
      </c>
      <c r="I229" s="60"/>
    </row>
    <row r="230" spans="1:9">
      <c r="A230" s="2"/>
      <c r="B230" s="20"/>
      <c r="C230" s="20"/>
      <c r="D230" s="20"/>
      <c r="E230" s="50" t="s">
        <v>207</v>
      </c>
      <c r="F230" s="50"/>
      <c r="G230" s="61"/>
      <c r="H230" s="10" t="str">
        <f>H228</f>
        <v>Y</v>
      </c>
      <c r="I230" s="4"/>
    </row>
    <row r="231" spans="1:9">
      <c r="A231" s="2"/>
      <c r="B231" s="20"/>
      <c r="C231" s="20"/>
      <c r="D231" s="20"/>
      <c r="E231" s="20"/>
      <c r="F231" s="50" t="s">
        <v>208</v>
      </c>
      <c r="G231" s="61"/>
      <c r="H231" s="10" t="str">
        <f>H230</f>
        <v>Y</v>
      </c>
      <c r="I231" s="4"/>
    </row>
    <row r="232" spans="1:9" ht="28.5">
      <c r="A232" s="2"/>
      <c r="B232" s="20"/>
      <c r="C232" s="20"/>
      <c r="D232" s="20"/>
      <c r="E232" s="50" t="s">
        <v>209</v>
      </c>
      <c r="F232" s="50"/>
      <c r="G232" s="61"/>
      <c r="H232" s="10" t="str">
        <f>H229</f>
        <v>N</v>
      </c>
      <c r="I232" s="4" t="str">
        <f>IF(H232="N","N/A - Testing Conformance Option Not Selected","")</f>
        <v>N/A - Testing Conformance Option Not Selected</v>
      </c>
    </row>
    <row r="233" spans="1:9">
      <c r="A233" s="2"/>
      <c r="B233" s="20"/>
      <c r="C233" s="20"/>
      <c r="D233" s="50" t="s">
        <v>210</v>
      </c>
      <c r="E233" s="50"/>
      <c r="F233" s="50"/>
      <c r="G233" s="61"/>
      <c r="H233" s="10" t="str">
        <f>H212</f>
        <v>Y</v>
      </c>
      <c r="I233" s="4"/>
    </row>
    <row r="234" spans="1:9">
      <c r="A234" s="2"/>
      <c r="B234" s="20"/>
      <c r="C234" s="20"/>
      <c r="D234" s="50" t="s">
        <v>211</v>
      </c>
      <c r="E234" s="50"/>
      <c r="F234" s="50"/>
      <c r="G234" s="61"/>
      <c r="H234" s="10" t="str">
        <f>H212</f>
        <v>Y</v>
      </c>
      <c r="I234" s="4"/>
    </row>
    <row r="235" spans="1:9">
      <c r="A235" s="2"/>
      <c r="B235" s="20"/>
      <c r="C235" s="20"/>
      <c r="D235" s="20"/>
      <c r="E235" s="50" t="s">
        <v>212</v>
      </c>
      <c r="F235" s="50"/>
      <c r="G235" s="61"/>
      <c r="H235" s="10" t="str">
        <f>H234</f>
        <v>Y</v>
      </c>
      <c r="I235" s="58" t="s">
        <v>373</v>
      </c>
    </row>
    <row r="236" spans="1:9">
      <c r="A236" s="2"/>
      <c r="B236" s="20"/>
      <c r="C236" s="20"/>
      <c r="D236" s="20"/>
      <c r="E236" s="50" t="s">
        <v>213</v>
      </c>
      <c r="F236" s="50"/>
      <c r="G236" s="61"/>
      <c r="H236" s="10" t="str">
        <f>IF(AND(H234&lt;&gt;"Y",H234&lt;&gt;"X"),"N",IF(OR(H235="Y",H235="X"),"N","Y"))</f>
        <v>N</v>
      </c>
      <c r="I236" s="60"/>
    </row>
    <row r="237" spans="1:9">
      <c r="A237" s="2"/>
      <c r="B237" s="20"/>
      <c r="C237" s="50" t="s">
        <v>214</v>
      </c>
      <c r="D237" s="50"/>
      <c r="E237" s="50"/>
      <c r="F237" s="50"/>
      <c r="G237" s="50"/>
      <c r="H237" s="10" t="str">
        <f>H190</f>
        <v>Y</v>
      </c>
      <c r="I237" s="4"/>
    </row>
    <row r="238" spans="1:9" ht="28.5">
      <c r="A238" s="2"/>
      <c r="B238" s="20"/>
      <c r="C238" s="20"/>
      <c r="D238" s="50" t="s">
        <v>215</v>
      </c>
      <c r="E238" s="50"/>
      <c r="F238" s="50"/>
      <c r="G238" s="61"/>
      <c r="H238" s="10" t="str">
        <f>H237</f>
        <v>Y</v>
      </c>
      <c r="I238" s="4" t="s">
        <v>374</v>
      </c>
    </row>
    <row r="239" spans="1:9">
      <c r="A239" s="2"/>
      <c r="B239" s="20"/>
      <c r="C239" s="20"/>
      <c r="D239" s="20"/>
      <c r="E239" s="50" t="s">
        <v>216</v>
      </c>
      <c r="F239" s="50"/>
      <c r="G239" s="61"/>
      <c r="H239" s="10" t="str">
        <f>H238</f>
        <v>Y</v>
      </c>
      <c r="I239" s="4"/>
    </row>
    <row r="240" spans="1:9">
      <c r="A240" s="2"/>
      <c r="B240" s="20"/>
      <c r="C240" s="20"/>
      <c r="D240" s="20"/>
      <c r="E240" s="50" t="s">
        <v>217</v>
      </c>
      <c r="F240" s="50"/>
      <c r="G240" s="61"/>
      <c r="H240" s="10" t="str">
        <f>H238</f>
        <v>Y</v>
      </c>
      <c r="I240" s="4"/>
    </row>
    <row r="241" spans="1:9" ht="28.5" customHeight="1">
      <c r="A241" s="2"/>
      <c r="B241" s="20"/>
      <c r="C241" s="20"/>
      <c r="D241" s="20"/>
      <c r="E241" s="20"/>
      <c r="F241" s="50" t="s">
        <v>218</v>
      </c>
      <c r="G241" s="61"/>
      <c r="H241" s="10" t="str">
        <f>H240</f>
        <v>Y</v>
      </c>
      <c r="I241" s="4"/>
    </row>
    <row r="242" spans="1:9">
      <c r="A242" s="2"/>
      <c r="B242" s="20"/>
      <c r="C242" s="20"/>
      <c r="D242" s="20"/>
      <c r="E242" s="20"/>
      <c r="F242" s="50" t="s">
        <v>219</v>
      </c>
      <c r="G242" s="61"/>
      <c r="H242" s="10" t="str">
        <f>H240</f>
        <v>Y</v>
      </c>
      <c r="I242" s="4"/>
    </row>
    <row r="243" spans="1:9">
      <c r="A243" s="2"/>
      <c r="B243" s="20"/>
      <c r="C243" s="20"/>
      <c r="D243" s="20"/>
      <c r="E243" s="50" t="s">
        <v>220</v>
      </c>
      <c r="F243" s="50"/>
      <c r="G243" s="61"/>
      <c r="H243" s="10" t="str">
        <f>H238</f>
        <v>Y</v>
      </c>
      <c r="I243" s="4"/>
    </row>
    <row r="244" spans="1:9" ht="28.5">
      <c r="A244" s="2"/>
      <c r="B244" s="20"/>
      <c r="C244" s="20"/>
      <c r="D244" s="50" t="s">
        <v>221</v>
      </c>
      <c r="E244" s="50"/>
      <c r="F244" s="50"/>
      <c r="G244" s="61"/>
      <c r="H244" s="10" t="str">
        <f>IF(AND(H237&lt;&gt;"Y",H237&lt;&gt;"X"),"N",IF(OR(H238="Y",H238="X"),"N","Y"))</f>
        <v>N</v>
      </c>
      <c r="I244" s="4" t="str">
        <f>IF(H244="N","Not Applicable - Alternative Method Not Selected","")</f>
        <v>Not Applicable - Alternative Method Not Selected</v>
      </c>
    </row>
    <row r="245" spans="1:9">
      <c r="A245" s="2"/>
      <c r="B245" s="20"/>
      <c r="C245" s="50" t="s">
        <v>222</v>
      </c>
      <c r="D245" s="50"/>
      <c r="E245" s="50"/>
      <c r="F245" s="50"/>
      <c r="G245" s="50"/>
      <c r="H245" s="10" t="str">
        <f>H191</f>
        <v>Y</v>
      </c>
      <c r="I245" s="4"/>
    </row>
    <row r="246" spans="1:9">
      <c r="A246" s="2"/>
      <c r="B246" s="20"/>
      <c r="C246" s="20"/>
      <c r="D246" s="50" t="s">
        <v>396</v>
      </c>
      <c r="E246" s="50"/>
      <c r="F246" s="50"/>
      <c r="G246" s="61"/>
      <c r="H246" s="10" t="str">
        <f>H245</f>
        <v>Y</v>
      </c>
      <c r="I246" s="4"/>
    </row>
    <row r="247" spans="1:9">
      <c r="A247" s="2"/>
      <c r="B247" s="20"/>
      <c r="C247" s="20"/>
      <c r="D247" s="50" t="s">
        <v>223</v>
      </c>
      <c r="E247" s="50"/>
      <c r="F247" s="50"/>
      <c r="G247" s="61"/>
      <c r="H247" s="10" t="str">
        <f>H245</f>
        <v>Y</v>
      </c>
      <c r="I247" s="4"/>
    </row>
    <row r="248" spans="1:9">
      <c r="A248" s="2"/>
      <c r="B248" s="20"/>
      <c r="C248" s="50" t="s">
        <v>224</v>
      </c>
      <c r="D248" s="50"/>
      <c r="E248" s="50"/>
      <c r="F248" s="50"/>
      <c r="G248" s="50"/>
      <c r="H248" s="10" t="str">
        <f>H192</f>
        <v>Y</v>
      </c>
      <c r="I248" s="4"/>
    </row>
    <row r="249" spans="1:9">
      <c r="A249" s="2"/>
      <c r="B249" s="20"/>
      <c r="C249" s="20"/>
      <c r="D249" s="50" t="s">
        <v>225</v>
      </c>
      <c r="E249" s="50"/>
      <c r="F249" s="50"/>
      <c r="G249" s="61"/>
      <c r="H249" s="10" t="str">
        <f>H248</f>
        <v>Y</v>
      </c>
      <c r="I249" s="4"/>
    </row>
    <row r="250" spans="1:9">
      <c r="A250" s="2"/>
      <c r="B250" s="20"/>
      <c r="C250" s="20"/>
      <c r="D250" s="50" t="s">
        <v>226</v>
      </c>
      <c r="E250" s="50"/>
      <c r="F250" s="50"/>
      <c r="G250" s="61"/>
      <c r="H250" s="10" t="str">
        <f>H248</f>
        <v>Y</v>
      </c>
      <c r="I250" s="4"/>
    </row>
    <row r="251" spans="1:9">
      <c r="A251" s="2"/>
      <c r="B251" s="20"/>
      <c r="C251" s="20"/>
      <c r="D251" s="20"/>
      <c r="E251" s="50" t="s">
        <v>227</v>
      </c>
      <c r="F251" s="50"/>
      <c r="G251" s="61"/>
      <c r="H251" s="10" t="str">
        <f>H250</f>
        <v>Y</v>
      </c>
      <c r="I251" s="4"/>
    </row>
    <row r="252" spans="1:9">
      <c r="A252" s="2"/>
      <c r="B252" s="20"/>
      <c r="C252" s="20"/>
      <c r="D252" s="20"/>
      <c r="E252" s="50" t="s">
        <v>228</v>
      </c>
      <c r="F252" s="50"/>
      <c r="G252" s="61"/>
      <c r="H252" s="10" t="str">
        <f>H250</f>
        <v>Y</v>
      </c>
      <c r="I252" s="4"/>
    </row>
    <row r="253" spans="1:9" ht="42.75" customHeight="1">
      <c r="A253" s="2"/>
      <c r="B253" s="20"/>
      <c r="C253" s="20"/>
      <c r="D253" s="50" t="s">
        <v>229</v>
      </c>
      <c r="E253" s="50"/>
      <c r="F253" s="50"/>
      <c r="G253" s="61"/>
      <c r="H253" s="10" t="str">
        <f>H248</f>
        <v>Y</v>
      </c>
      <c r="I253" s="4"/>
    </row>
    <row r="254" spans="1:9" ht="28.5">
      <c r="A254" s="2"/>
      <c r="B254" s="20"/>
      <c r="C254" s="50" t="s">
        <v>230</v>
      </c>
      <c r="D254" s="50"/>
      <c r="E254" s="50"/>
      <c r="F254" s="50"/>
      <c r="G254" s="50"/>
      <c r="H254" s="10" t="str">
        <f>H193</f>
        <v>Y</v>
      </c>
      <c r="I254" s="4" t="s">
        <v>231</v>
      </c>
    </row>
    <row r="255" spans="1:9">
      <c r="A255" s="2"/>
      <c r="B255" s="20"/>
      <c r="C255" s="50" t="s">
        <v>232</v>
      </c>
      <c r="D255" s="50"/>
      <c r="E255" s="50"/>
      <c r="F255" s="50"/>
      <c r="G255" s="50"/>
      <c r="H255" s="10" t="str">
        <f>H194</f>
        <v>Y</v>
      </c>
      <c r="I255" s="4"/>
    </row>
    <row r="256" spans="1:9">
      <c r="A256" s="2"/>
      <c r="B256" s="55" t="s">
        <v>233</v>
      </c>
      <c r="C256" s="55"/>
      <c r="D256" s="55"/>
      <c r="E256" s="55"/>
      <c r="F256" s="55"/>
      <c r="G256" s="55"/>
      <c r="H256" s="10" t="str">
        <f>IF(OR(H257="Y",H257="X",H264="Y",H264="X",H280="Y",H280="X"),"Y","N")</f>
        <v>Y</v>
      </c>
      <c r="I256" s="3"/>
    </row>
    <row r="257" spans="1:9">
      <c r="A257" s="2"/>
      <c r="B257" s="20"/>
      <c r="C257" s="50" t="s">
        <v>234</v>
      </c>
      <c r="D257" s="50"/>
      <c r="E257" s="50"/>
      <c r="F257" s="50"/>
      <c r="G257" s="50"/>
      <c r="H257" s="10" t="str">
        <f>H182</f>
        <v>Y</v>
      </c>
      <c r="I257" s="4"/>
    </row>
    <row r="258" spans="1:9" ht="28.5" customHeight="1">
      <c r="A258" s="2"/>
      <c r="B258" s="20"/>
      <c r="C258" s="20"/>
      <c r="D258" s="50" t="s">
        <v>397</v>
      </c>
      <c r="E258" s="50"/>
      <c r="F258" s="50"/>
      <c r="G258" s="61"/>
      <c r="H258" s="10" t="str">
        <f>H257</f>
        <v>Y</v>
      </c>
      <c r="I258" s="4"/>
    </row>
    <row r="259" spans="1:9">
      <c r="A259" s="2"/>
      <c r="B259" s="20"/>
      <c r="C259" s="20"/>
      <c r="D259" s="20"/>
      <c r="E259" s="50" t="s">
        <v>235</v>
      </c>
      <c r="F259" s="50"/>
      <c r="G259" s="61"/>
      <c r="H259" s="10" t="str">
        <f>H258</f>
        <v>Y</v>
      </c>
      <c r="I259" s="4"/>
    </row>
    <row r="260" spans="1:9">
      <c r="A260" s="2"/>
      <c r="B260" s="20"/>
      <c r="C260" s="20"/>
      <c r="D260" s="20"/>
      <c r="E260" s="50" t="s">
        <v>236</v>
      </c>
      <c r="F260" s="50"/>
      <c r="G260" s="61"/>
      <c r="H260" s="10" t="str">
        <f>H258</f>
        <v>Y</v>
      </c>
      <c r="I260" s="4"/>
    </row>
    <row r="261" spans="1:9">
      <c r="A261" s="2"/>
      <c r="B261" s="20"/>
      <c r="C261" s="20"/>
      <c r="D261" s="20"/>
      <c r="E261" s="50" t="s">
        <v>237</v>
      </c>
      <c r="F261" s="50"/>
      <c r="G261" s="61"/>
      <c r="H261" s="10" t="str">
        <f>H258</f>
        <v>Y</v>
      </c>
      <c r="I261" s="4"/>
    </row>
    <row r="262" spans="1:9">
      <c r="A262" s="2"/>
      <c r="B262" s="20"/>
      <c r="C262" s="20"/>
      <c r="D262" s="50" t="s">
        <v>383</v>
      </c>
      <c r="E262" s="50"/>
      <c r="F262" s="50"/>
      <c r="G262" s="61"/>
      <c r="H262" s="10" t="str">
        <f>H257</f>
        <v>Y</v>
      </c>
      <c r="I262" s="4"/>
    </row>
    <row r="263" spans="1:9">
      <c r="A263" s="2"/>
      <c r="B263" s="20"/>
      <c r="C263" s="20"/>
      <c r="D263" s="50" t="s">
        <v>384</v>
      </c>
      <c r="E263" s="50"/>
      <c r="F263" s="50"/>
      <c r="G263" s="61"/>
      <c r="H263" s="10" t="str">
        <f>H257</f>
        <v>Y</v>
      </c>
      <c r="I263" s="4"/>
    </row>
    <row r="264" spans="1:9">
      <c r="A264" s="2"/>
      <c r="B264" s="20"/>
      <c r="C264" s="50" t="s">
        <v>238</v>
      </c>
      <c r="D264" s="50"/>
      <c r="E264" s="50"/>
      <c r="F264" s="50"/>
      <c r="G264" s="50"/>
      <c r="H264" s="10" t="str">
        <f>H183</f>
        <v>Y</v>
      </c>
      <c r="I264" s="4"/>
    </row>
    <row r="265" spans="1:9">
      <c r="A265" s="2"/>
      <c r="B265" s="20"/>
      <c r="C265" s="20"/>
      <c r="D265" s="50" t="s">
        <v>239</v>
      </c>
      <c r="E265" s="50"/>
      <c r="F265" s="50"/>
      <c r="G265" s="61"/>
      <c r="H265" s="10" t="str">
        <f>H264</f>
        <v>Y</v>
      </c>
      <c r="I265" s="4"/>
    </row>
    <row r="266" spans="1:9">
      <c r="A266" s="2"/>
      <c r="B266" s="20"/>
      <c r="C266" s="20"/>
      <c r="D266" s="20"/>
      <c r="E266" s="50" t="s">
        <v>240</v>
      </c>
      <c r="F266" s="50"/>
      <c r="G266" s="61"/>
      <c r="H266" s="10" t="str">
        <f>H265</f>
        <v>Y</v>
      </c>
      <c r="I266" s="4"/>
    </row>
    <row r="267" spans="1:9">
      <c r="A267" s="2"/>
      <c r="B267" s="20"/>
      <c r="C267" s="20"/>
      <c r="D267" s="20"/>
      <c r="E267" s="50" t="s">
        <v>241</v>
      </c>
      <c r="F267" s="50"/>
      <c r="G267" s="61"/>
      <c r="H267" s="10" t="str">
        <f>H265</f>
        <v>Y</v>
      </c>
      <c r="I267" s="4"/>
    </row>
    <row r="268" spans="1:9">
      <c r="A268" s="2"/>
      <c r="B268" s="20"/>
      <c r="C268" s="20"/>
      <c r="D268" s="50" t="s">
        <v>242</v>
      </c>
      <c r="E268" s="50"/>
      <c r="F268" s="50"/>
      <c r="G268" s="61"/>
      <c r="H268" s="10" t="str">
        <f>H264</f>
        <v>Y</v>
      </c>
      <c r="I268" s="4"/>
    </row>
    <row r="269" spans="1:9">
      <c r="A269" s="2"/>
      <c r="B269" s="20"/>
      <c r="C269" s="20"/>
      <c r="D269" s="20"/>
      <c r="E269" s="50" t="s">
        <v>243</v>
      </c>
      <c r="F269" s="50"/>
      <c r="G269" s="61"/>
      <c r="H269" s="10" t="str">
        <f>H268</f>
        <v>Y</v>
      </c>
      <c r="I269" s="4"/>
    </row>
    <row r="270" spans="1:9">
      <c r="A270" s="2"/>
      <c r="B270" s="20"/>
      <c r="C270" s="20"/>
      <c r="D270" s="20"/>
      <c r="E270" s="50" t="s">
        <v>244</v>
      </c>
      <c r="F270" s="50"/>
      <c r="G270" s="61"/>
      <c r="H270" s="10" t="str">
        <f>H268</f>
        <v>Y</v>
      </c>
      <c r="I270" s="4"/>
    </row>
    <row r="271" spans="1:9">
      <c r="A271" s="2"/>
      <c r="B271" s="20"/>
      <c r="C271" s="20"/>
      <c r="D271" s="50" t="s">
        <v>245</v>
      </c>
      <c r="E271" s="50"/>
      <c r="F271" s="50"/>
      <c r="G271" s="61"/>
      <c r="H271" s="10" t="str">
        <f>H264</f>
        <v>Y</v>
      </c>
      <c r="I271" s="4"/>
    </row>
    <row r="272" spans="1:9">
      <c r="A272" s="2"/>
      <c r="B272" s="20"/>
      <c r="C272" s="20"/>
      <c r="D272" s="20"/>
      <c r="E272" s="50" t="s">
        <v>246</v>
      </c>
      <c r="F272" s="50"/>
      <c r="G272" s="61"/>
      <c r="H272" s="10" t="str">
        <f>H271</f>
        <v>Y</v>
      </c>
      <c r="I272" s="4"/>
    </row>
    <row r="273" spans="1:9" ht="28.5" customHeight="1">
      <c r="A273" s="2"/>
      <c r="B273" s="20"/>
      <c r="C273" s="20"/>
      <c r="D273" s="50" t="s">
        <v>385</v>
      </c>
      <c r="E273" s="50"/>
      <c r="F273" s="50"/>
      <c r="G273" s="61"/>
      <c r="H273" s="10" t="str">
        <f>H264</f>
        <v>Y</v>
      </c>
      <c r="I273" s="4"/>
    </row>
    <row r="274" spans="1:9">
      <c r="A274" s="2"/>
      <c r="B274" s="20"/>
      <c r="C274" s="20"/>
      <c r="D274" s="50" t="s">
        <v>247</v>
      </c>
      <c r="E274" s="50"/>
      <c r="F274" s="50"/>
      <c r="G274" s="61"/>
      <c r="H274" s="10" t="str">
        <f>H264</f>
        <v>Y</v>
      </c>
      <c r="I274" s="4"/>
    </row>
    <row r="275" spans="1:9">
      <c r="A275" s="2"/>
      <c r="B275" s="20"/>
      <c r="C275" s="20"/>
      <c r="D275" s="20"/>
      <c r="E275" s="50" t="s">
        <v>248</v>
      </c>
      <c r="F275" s="50"/>
      <c r="G275" s="61"/>
      <c r="H275" s="10" t="str">
        <f>H274</f>
        <v>Y</v>
      </c>
      <c r="I275" s="4"/>
    </row>
    <row r="276" spans="1:9">
      <c r="A276" s="2"/>
      <c r="B276" s="20"/>
      <c r="C276" s="20"/>
      <c r="D276" s="20"/>
      <c r="E276" s="50" t="s">
        <v>249</v>
      </c>
      <c r="F276" s="50"/>
      <c r="G276" s="61"/>
      <c r="H276" s="10" t="str">
        <f>H274</f>
        <v>Y</v>
      </c>
      <c r="I276" s="4"/>
    </row>
    <row r="277" spans="1:9">
      <c r="A277" s="2"/>
      <c r="B277" s="20"/>
      <c r="C277" s="20"/>
      <c r="D277" s="50" t="s">
        <v>250</v>
      </c>
      <c r="E277" s="50"/>
      <c r="F277" s="50"/>
      <c r="G277" s="61"/>
      <c r="H277" s="10" t="str">
        <f>H264</f>
        <v>Y</v>
      </c>
      <c r="I277" s="4"/>
    </row>
    <row r="278" spans="1:9">
      <c r="A278" s="2"/>
      <c r="B278" s="20"/>
      <c r="C278" s="20"/>
      <c r="D278" s="20"/>
      <c r="E278" s="50" t="s">
        <v>251</v>
      </c>
      <c r="F278" s="50"/>
      <c r="G278" s="61"/>
      <c r="H278" s="10" t="str">
        <f>H277</f>
        <v>Y</v>
      </c>
      <c r="I278" s="4"/>
    </row>
    <row r="279" spans="1:9">
      <c r="A279" s="2"/>
      <c r="B279" s="20"/>
      <c r="C279" s="20"/>
      <c r="D279" s="50" t="s">
        <v>252</v>
      </c>
      <c r="E279" s="50"/>
      <c r="F279" s="50"/>
      <c r="G279" s="61"/>
      <c r="H279" s="10" t="str">
        <f>H264</f>
        <v>Y</v>
      </c>
      <c r="I279" s="4"/>
    </row>
    <row r="280" spans="1:9">
      <c r="A280" s="2"/>
      <c r="B280" s="20"/>
      <c r="C280" s="50" t="s">
        <v>253</v>
      </c>
      <c r="D280" s="50"/>
      <c r="E280" s="50"/>
      <c r="F280" s="50"/>
      <c r="G280" s="50"/>
      <c r="H280" s="10" t="str">
        <f>H184</f>
        <v>Y</v>
      </c>
      <c r="I280" s="4"/>
    </row>
    <row r="281" spans="1:9" ht="28.5">
      <c r="A281" s="2"/>
      <c r="B281" s="55" t="s">
        <v>254</v>
      </c>
      <c r="C281" s="55"/>
      <c r="D281" s="55"/>
      <c r="E281" s="55"/>
      <c r="F281" s="55"/>
      <c r="G281" s="55"/>
      <c r="H281" s="10" t="str">
        <f>IF(OR(H282="Y",H282="X",H285="Y",H285="X",H286="Y",H286="X"),"Y","N")</f>
        <v>N</v>
      </c>
      <c r="I281" s="4" t="str">
        <f>IF(H281="N","Not Applicable - Perfomance Options Not Selected","")</f>
        <v>Not Applicable - Perfomance Options Not Selected</v>
      </c>
    </row>
    <row r="282" spans="1:9" ht="28.5">
      <c r="A282" s="2"/>
      <c r="B282" s="20"/>
      <c r="C282" s="50" t="s">
        <v>255</v>
      </c>
      <c r="D282" s="50"/>
      <c r="E282" s="50"/>
      <c r="F282" s="50"/>
      <c r="G282" s="50"/>
      <c r="H282" s="10" t="str">
        <f>H185</f>
        <v>N</v>
      </c>
      <c r="I282" s="4" t="str">
        <f>IF(H282="N","N/A - Perfomance Daylighting Option Not Selected","")</f>
        <v>N/A - Perfomance Daylighting Option Not Selected</v>
      </c>
    </row>
    <row r="283" spans="1:9" ht="28.5">
      <c r="A283" s="2"/>
      <c r="B283" s="20"/>
      <c r="C283" s="20"/>
      <c r="D283" s="50" t="s">
        <v>256</v>
      </c>
      <c r="E283" s="50"/>
      <c r="F283" s="50"/>
      <c r="G283" s="61"/>
      <c r="H283" s="10" t="str">
        <f>H282</f>
        <v>N</v>
      </c>
      <c r="I283" s="4" t="str">
        <f t="shared" ref="I283:I284" si="1">IF(H283="N","N/A - Perfomance Daylighting Option Not Selected","")</f>
        <v>N/A - Perfomance Daylighting Option Not Selected</v>
      </c>
    </row>
    <row r="284" spans="1:9" ht="28.5">
      <c r="A284" s="2"/>
      <c r="B284" s="20"/>
      <c r="C284" s="20"/>
      <c r="D284" s="50" t="s">
        <v>386</v>
      </c>
      <c r="E284" s="50"/>
      <c r="F284" s="50"/>
      <c r="G284" s="61"/>
      <c r="H284" s="10" t="str">
        <f>H282</f>
        <v>N</v>
      </c>
      <c r="I284" s="4" t="str">
        <f t="shared" si="1"/>
        <v>N/A - Perfomance Daylighting Option Not Selected</v>
      </c>
    </row>
    <row r="285" spans="1:9" ht="28.5">
      <c r="A285" s="2"/>
      <c r="B285" s="20"/>
      <c r="C285" s="50" t="s">
        <v>257</v>
      </c>
      <c r="D285" s="50"/>
      <c r="E285" s="50"/>
      <c r="F285" s="50"/>
      <c r="G285" s="50"/>
      <c r="H285" s="10" t="str">
        <f>H186</f>
        <v>N</v>
      </c>
      <c r="I285" s="4" t="str">
        <f>IF(H285="N","N/A - Perfomance Materials Option Not Selected","")</f>
        <v>N/A - Perfomance Materials Option Not Selected</v>
      </c>
    </row>
    <row r="286" spans="1:9" ht="29.25" thickBot="1">
      <c r="A286" s="7"/>
      <c r="B286" s="23"/>
      <c r="C286" s="57" t="s">
        <v>258</v>
      </c>
      <c r="D286" s="57"/>
      <c r="E286" s="57"/>
      <c r="F286" s="57"/>
      <c r="G286" s="57"/>
      <c r="H286" s="11" t="str">
        <f>H187</f>
        <v>N</v>
      </c>
      <c r="I286" s="6" t="str">
        <f>IF(H286="N","N/A - Perfomance Lighting Option Not Selected","")</f>
        <v>N/A - Perfomance Lighting Option Not Selected</v>
      </c>
    </row>
    <row r="287" spans="1:9" ht="15" thickTop="1">
      <c r="A287" s="52" t="s">
        <v>259</v>
      </c>
      <c r="B287" s="53"/>
      <c r="C287" s="53"/>
      <c r="D287" s="53"/>
      <c r="E287" s="53"/>
      <c r="F287" s="53"/>
      <c r="G287" s="53"/>
      <c r="H287" s="53"/>
      <c r="I287" s="54"/>
    </row>
    <row r="288" spans="1:9">
      <c r="A288" s="2"/>
      <c r="B288" s="55" t="s">
        <v>260</v>
      </c>
      <c r="C288" s="55"/>
      <c r="D288" s="55"/>
      <c r="E288" s="55"/>
      <c r="F288" s="55"/>
      <c r="G288" s="55"/>
      <c r="H288" s="10" t="str">
        <f>IF(OR(H21="Y",H21="X"),"Y","N")</f>
        <v>Y</v>
      </c>
      <c r="I288" s="3"/>
    </row>
    <row r="289" spans="1:9">
      <c r="A289" s="2"/>
      <c r="B289" s="24"/>
      <c r="C289" s="55" t="s">
        <v>88</v>
      </c>
      <c r="D289" s="55"/>
      <c r="E289" s="55"/>
      <c r="F289" s="55"/>
      <c r="G289" s="65"/>
      <c r="H289" s="10" t="str">
        <f>H288</f>
        <v>Y</v>
      </c>
      <c r="I289" s="67" t="s">
        <v>371</v>
      </c>
    </row>
    <row r="290" spans="1:9">
      <c r="A290" s="2"/>
      <c r="B290" s="24"/>
      <c r="C290" s="55" t="s">
        <v>89</v>
      </c>
      <c r="D290" s="55"/>
      <c r="E290" s="55"/>
      <c r="F290" s="55"/>
      <c r="G290" s="65"/>
      <c r="H290" s="10" t="str">
        <f>IF(AND(H288&lt;&gt;"Y",H288&lt;&gt;"X"),"N",IF(OR(H289="Y",H289="X"),"N","Y"))</f>
        <v>N</v>
      </c>
      <c r="I290" s="68"/>
    </row>
    <row r="291" spans="1:9">
      <c r="A291" s="2"/>
      <c r="B291" s="55" t="s">
        <v>261</v>
      </c>
      <c r="C291" s="55"/>
      <c r="D291" s="55"/>
      <c r="E291" s="55"/>
      <c r="F291" s="55"/>
      <c r="G291" s="55"/>
      <c r="H291" s="10" t="str">
        <f>H288</f>
        <v>Y</v>
      </c>
      <c r="I291" s="3"/>
    </row>
    <row r="292" spans="1:9">
      <c r="A292" s="2"/>
      <c r="B292" s="20"/>
      <c r="C292" s="50" t="s">
        <v>262</v>
      </c>
      <c r="D292" s="50"/>
      <c r="E292" s="50"/>
      <c r="F292" s="50"/>
      <c r="G292" s="50"/>
      <c r="H292" s="10" t="str">
        <f>H291</f>
        <v>Y</v>
      </c>
      <c r="I292" s="4"/>
    </row>
    <row r="293" spans="1:9">
      <c r="A293" s="2"/>
      <c r="B293" s="20"/>
      <c r="C293" s="20"/>
      <c r="D293" s="50" t="s">
        <v>263</v>
      </c>
      <c r="E293" s="50"/>
      <c r="F293" s="50"/>
      <c r="G293" s="61"/>
      <c r="H293" s="10" t="str">
        <f>H292</f>
        <v>Y</v>
      </c>
      <c r="I293" s="4"/>
    </row>
    <row r="294" spans="1:9">
      <c r="A294" s="2"/>
      <c r="B294" s="20"/>
      <c r="C294" s="20"/>
      <c r="D294" s="50" t="s">
        <v>264</v>
      </c>
      <c r="E294" s="50"/>
      <c r="F294" s="50"/>
      <c r="G294" s="61"/>
      <c r="H294" s="10" t="str">
        <f>H292</f>
        <v>Y</v>
      </c>
      <c r="I294" s="4"/>
    </row>
    <row r="295" spans="1:9">
      <c r="A295" s="2"/>
      <c r="B295" s="20"/>
      <c r="C295" s="20"/>
      <c r="D295" s="50" t="s">
        <v>265</v>
      </c>
      <c r="E295" s="50"/>
      <c r="F295" s="50"/>
      <c r="G295" s="61"/>
      <c r="H295" s="10" t="str">
        <f>H292</f>
        <v>Y</v>
      </c>
      <c r="I295" s="4"/>
    </row>
    <row r="296" spans="1:9">
      <c r="A296" s="2"/>
      <c r="B296" s="20"/>
      <c r="C296" s="50" t="s">
        <v>266</v>
      </c>
      <c r="D296" s="50"/>
      <c r="E296" s="50"/>
      <c r="F296" s="50"/>
      <c r="G296" s="50"/>
      <c r="H296" s="10" t="str">
        <f>H291</f>
        <v>Y</v>
      </c>
      <c r="I296" s="4"/>
    </row>
    <row r="297" spans="1:9">
      <c r="A297" s="2"/>
      <c r="B297" s="20"/>
      <c r="C297" s="50" t="s">
        <v>267</v>
      </c>
      <c r="D297" s="50"/>
      <c r="E297" s="50"/>
      <c r="F297" s="50"/>
      <c r="G297" s="50"/>
      <c r="H297" s="10" t="str">
        <f>H291</f>
        <v>Y</v>
      </c>
      <c r="I297" s="4"/>
    </row>
    <row r="298" spans="1:9" ht="28.5" customHeight="1">
      <c r="A298" s="2"/>
      <c r="B298" s="20"/>
      <c r="C298" s="50" t="s">
        <v>268</v>
      </c>
      <c r="D298" s="50"/>
      <c r="E298" s="50"/>
      <c r="F298" s="50"/>
      <c r="G298" s="50"/>
      <c r="H298" s="10" t="str">
        <f>H291</f>
        <v>Y</v>
      </c>
      <c r="I298" s="4"/>
    </row>
    <row r="299" spans="1:9">
      <c r="A299" s="2"/>
      <c r="B299" s="20"/>
      <c r="C299" s="20"/>
      <c r="D299" s="50" t="s">
        <v>269</v>
      </c>
      <c r="E299" s="50"/>
      <c r="F299" s="50"/>
      <c r="G299" s="61"/>
      <c r="H299" s="10" t="str">
        <f>H298</f>
        <v>Y</v>
      </c>
      <c r="I299" s="4"/>
    </row>
    <row r="300" spans="1:9">
      <c r="A300" s="2"/>
      <c r="B300" s="20"/>
      <c r="C300" s="20"/>
      <c r="D300" s="50" t="s">
        <v>270</v>
      </c>
      <c r="E300" s="50"/>
      <c r="F300" s="50"/>
      <c r="G300" s="61"/>
      <c r="H300" s="10" t="str">
        <f>H298</f>
        <v>Y</v>
      </c>
      <c r="I300" s="4"/>
    </row>
    <row r="301" spans="1:9" ht="28.5" customHeight="1">
      <c r="A301" s="2"/>
      <c r="B301" s="20"/>
      <c r="C301" s="20"/>
      <c r="D301" s="50" t="s">
        <v>387</v>
      </c>
      <c r="E301" s="50"/>
      <c r="F301" s="50"/>
      <c r="G301" s="61"/>
      <c r="H301" s="10" t="str">
        <f>H298</f>
        <v>Y</v>
      </c>
      <c r="I301" s="4"/>
    </row>
    <row r="302" spans="1:9">
      <c r="A302" s="2"/>
      <c r="B302" s="20"/>
      <c r="C302" s="20"/>
      <c r="D302" s="50" t="s">
        <v>271</v>
      </c>
      <c r="E302" s="50"/>
      <c r="F302" s="50"/>
      <c r="G302" s="61"/>
      <c r="H302" s="10" t="str">
        <f>H298</f>
        <v>Y</v>
      </c>
      <c r="I302" s="4"/>
    </row>
    <row r="303" spans="1:9">
      <c r="A303" s="2"/>
      <c r="B303" s="20"/>
      <c r="C303" s="50" t="s">
        <v>272</v>
      </c>
      <c r="D303" s="50"/>
      <c r="E303" s="50"/>
      <c r="F303" s="50"/>
      <c r="G303" s="50"/>
      <c r="H303" s="10" t="str">
        <f>H291</f>
        <v>Y</v>
      </c>
      <c r="I303" s="4"/>
    </row>
    <row r="304" spans="1:9">
      <c r="A304" s="2"/>
      <c r="B304" s="55" t="s">
        <v>273</v>
      </c>
      <c r="C304" s="55"/>
      <c r="D304" s="55"/>
      <c r="E304" s="55"/>
      <c r="F304" s="55"/>
      <c r="G304" s="55"/>
      <c r="H304" s="10" t="str">
        <f>H289</f>
        <v>Y</v>
      </c>
      <c r="I304" s="3"/>
    </row>
    <row r="305" spans="1:9">
      <c r="A305" s="2"/>
      <c r="B305" s="20"/>
      <c r="C305" s="50" t="s">
        <v>274</v>
      </c>
      <c r="D305" s="50"/>
      <c r="E305" s="50"/>
      <c r="F305" s="50"/>
      <c r="G305" s="50"/>
      <c r="H305" s="10" t="str">
        <f>H304</f>
        <v>Y</v>
      </c>
      <c r="I305" s="4"/>
    </row>
    <row r="306" spans="1:9">
      <c r="A306" s="2"/>
      <c r="B306" s="20"/>
      <c r="C306" s="20"/>
      <c r="D306" s="50" t="s">
        <v>275</v>
      </c>
      <c r="E306" s="50"/>
      <c r="F306" s="50"/>
      <c r="G306" s="61"/>
      <c r="H306" s="10" t="str">
        <f>H305</f>
        <v>Y</v>
      </c>
      <c r="I306" s="4"/>
    </row>
    <row r="307" spans="1:9">
      <c r="A307" s="2"/>
      <c r="B307" s="20"/>
      <c r="C307" s="20"/>
      <c r="D307" s="20"/>
      <c r="E307" s="50" t="s">
        <v>276</v>
      </c>
      <c r="F307" s="50"/>
      <c r="G307" s="61"/>
      <c r="H307" s="10" t="str">
        <f>H306</f>
        <v>Y</v>
      </c>
      <c r="I307" s="4"/>
    </row>
    <row r="308" spans="1:9">
      <c r="A308" s="2"/>
      <c r="B308" s="20"/>
      <c r="C308" s="20"/>
      <c r="D308" s="20"/>
      <c r="E308" s="50" t="s">
        <v>277</v>
      </c>
      <c r="F308" s="50"/>
      <c r="G308" s="61"/>
      <c r="H308" s="10" t="str">
        <f>H306</f>
        <v>Y</v>
      </c>
      <c r="I308" s="4"/>
    </row>
    <row r="309" spans="1:9">
      <c r="A309" s="2"/>
      <c r="B309" s="20"/>
      <c r="C309" s="20"/>
      <c r="D309" s="50" t="s">
        <v>278</v>
      </c>
      <c r="E309" s="50"/>
      <c r="F309" s="50"/>
      <c r="G309" s="61"/>
      <c r="H309" s="10" t="str">
        <f>H305</f>
        <v>Y</v>
      </c>
      <c r="I309" s="4"/>
    </row>
    <row r="310" spans="1:9">
      <c r="A310" s="2"/>
      <c r="B310" s="20"/>
      <c r="C310" s="20"/>
      <c r="D310" s="50" t="s">
        <v>279</v>
      </c>
      <c r="E310" s="50"/>
      <c r="F310" s="50"/>
      <c r="G310" s="61"/>
      <c r="H310" s="10" t="str">
        <f>H305</f>
        <v>Y</v>
      </c>
      <c r="I310" s="4"/>
    </row>
    <row r="311" spans="1:9">
      <c r="A311" s="2"/>
      <c r="B311" s="20"/>
      <c r="C311" s="20"/>
      <c r="D311" s="50" t="s">
        <v>280</v>
      </c>
      <c r="E311" s="50"/>
      <c r="F311" s="50"/>
      <c r="G311" s="61"/>
      <c r="H311" s="10" t="str">
        <f>H305</f>
        <v>Y</v>
      </c>
      <c r="I311" s="4"/>
    </row>
    <row r="312" spans="1:9">
      <c r="A312" s="2"/>
      <c r="B312" s="20"/>
      <c r="C312" s="20"/>
      <c r="D312" s="20"/>
      <c r="E312" s="50" t="s">
        <v>281</v>
      </c>
      <c r="F312" s="50"/>
      <c r="G312" s="61"/>
      <c r="H312" s="10" t="str">
        <f>H311</f>
        <v>Y</v>
      </c>
      <c r="I312" s="4"/>
    </row>
    <row r="313" spans="1:9">
      <c r="A313" s="2"/>
      <c r="B313" s="20"/>
      <c r="C313" s="20"/>
      <c r="D313" s="20"/>
      <c r="E313" s="50" t="s">
        <v>282</v>
      </c>
      <c r="F313" s="50"/>
      <c r="G313" s="61"/>
      <c r="H313" s="10" t="str">
        <f>H311</f>
        <v>Y</v>
      </c>
      <c r="I313" s="4"/>
    </row>
    <row r="314" spans="1:9">
      <c r="A314" s="2"/>
      <c r="B314" s="20"/>
      <c r="C314" s="20"/>
      <c r="D314" s="20"/>
      <c r="E314" s="50" t="s">
        <v>398</v>
      </c>
      <c r="F314" s="50"/>
      <c r="G314" s="61"/>
      <c r="H314" s="10" t="str">
        <f>H311</f>
        <v>Y</v>
      </c>
      <c r="I314" s="4"/>
    </row>
    <row r="315" spans="1:9">
      <c r="A315" s="2"/>
      <c r="B315" s="20"/>
      <c r="C315" s="20"/>
      <c r="D315" s="20"/>
      <c r="E315" s="50" t="s">
        <v>283</v>
      </c>
      <c r="F315" s="50"/>
      <c r="G315" s="61"/>
      <c r="H315" s="10" t="str">
        <f>H311</f>
        <v>Y</v>
      </c>
      <c r="I315" s="4"/>
    </row>
    <row r="316" spans="1:9" ht="28.5">
      <c r="A316" s="2"/>
      <c r="B316" s="55" t="s">
        <v>284</v>
      </c>
      <c r="C316" s="55"/>
      <c r="D316" s="55"/>
      <c r="E316" s="55"/>
      <c r="F316" s="55"/>
      <c r="G316" s="55"/>
      <c r="H316" s="10" t="str">
        <f>H290</f>
        <v>N</v>
      </c>
      <c r="I316" s="4" t="str">
        <f>IF(H316="N","Not Applicable - Performance Option Not Selected","")</f>
        <v>Not Applicable - Performance Option Not Selected</v>
      </c>
    </row>
    <row r="317" spans="1:9" ht="28.5">
      <c r="A317" s="2"/>
      <c r="B317" s="20"/>
      <c r="C317" s="50" t="s">
        <v>285</v>
      </c>
      <c r="D317" s="50"/>
      <c r="E317" s="50"/>
      <c r="F317" s="50"/>
      <c r="G317" s="61"/>
      <c r="H317" s="10" t="str">
        <f>H316</f>
        <v>N</v>
      </c>
      <c r="I317" s="4" t="str">
        <f>IF(H317="N","Not Applicable - Performance Option Not Selected","")</f>
        <v>Not Applicable - Performance Option Not Selected</v>
      </c>
    </row>
    <row r="318" spans="1:9" ht="28.5">
      <c r="A318" s="2"/>
      <c r="B318" s="20"/>
      <c r="C318" s="20"/>
      <c r="D318" s="50" t="s">
        <v>286</v>
      </c>
      <c r="E318" s="50"/>
      <c r="F318" s="50"/>
      <c r="G318" s="61"/>
      <c r="H318" s="10" t="str">
        <f>H317</f>
        <v>N</v>
      </c>
      <c r="I318" s="4" t="str">
        <f>IF(H318="N","Not Applicable - Performance Option Not Selected","")</f>
        <v>Not Applicable - Performance Option Not Selected</v>
      </c>
    </row>
    <row r="319" spans="1:9" ht="28.5">
      <c r="A319" s="2"/>
      <c r="B319" s="20"/>
      <c r="C319" s="20"/>
      <c r="D319" s="50" t="s">
        <v>287</v>
      </c>
      <c r="E319" s="50"/>
      <c r="F319" s="50"/>
      <c r="G319" s="61"/>
      <c r="H319" s="10" t="str">
        <f>H317</f>
        <v>N</v>
      </c>
      <c r="I319" s="4" t="str">
        <f>IF(H319="N","Not Applicable - Performance Option Not Selected","")</f>
        <v>Not Applicable - Performance Option Not Selected</v>
      </c>
    </row>
    <row r="320" spans="1:9" ht="29.25" thickBot="1">
      <c r="A320" s="7"/>
      <c r="B320" s="23"/>
      <c r="C320" s="23"/>
      <c r="D320" s="57" t="s">
        <v>288</v>
      </c>
      <c r="E320" s="57"/>
      <c r="F320" s="57"/>
      <c r="G320" s="69"/>
      <c r="H320" s="11" t="str">
        <f>H317</f>
        <v>N</v>
      </c>
      <c r="I320" s="6" t="str">
        <f>IF(H320="N","Not Applicable - Performance Option Not Selected","")</f>
        <v>Not Applicable - Performance Option Not Selected</v>
      </c>
    </row>
    <row r="321" spans="1:9" ht="15" thickTop="1">
      <c r="A321" s="52" t="s">
        <v>289</v>
      </c>
      <c r="B321" s="53"/>
      <c r="C321" s="53"/>
      <c r="D321" s="53"/>
      <c r="E321" s="53"/>
      <c r="F321" s="53"/>
      <c r="G321" s="53"/>
      <c r="H321" s="53"/>
      <c r="I321" s="54"/>
    </row>
    <row r="322" spans="1:9">
      <c r="A322" s="2"/>
      <c r="B322" s="55" t="s">
        <v>290</v>
      </c>
      <c r="C322" s="55"/>
      <c r="D322" s="55"/>
      <c r="E322" s="55"/>
      <c r="F322" s="55"/>
      <c r="G322" s="55"/>
      <c r="H322" s="10" t="str">
        <f>IF(OR(H21="Y",H21="X"),"Y","N")</f>
        <v>Y</v>
      </c>
      <c r="I322" s="3"/>
    </row>
    <row r="323" spans="1:9">
      <c r="A323" s="2"/>
      <c r="B323" s="20"/>
      <c r="C323" s="50" t="s">
        <v>291</v>
      </c>
      <c r="D323" s="50"/>
      <c r="E323" s="50"/>
      <c r="F323" s="50"/>
      <c r="G323" s="50"/>
      <c r="H323" s="10" t="str">
        <f>H322</f>
        <v>Y</v>
      </c>
      <c r="I323" s="4"/>
    </row>
    <row r="324" spans="1:9">
      <c r="A324" s="2"/>
      <c r="B324" s="20"/>
      <c r="C324" s="20"/>
      <c r="D324" s="50" t="s">
        <v>292</v>
      </c>
      <c r="E324" s="50"/>
      <c r="F324" s="50"/>
      <c r="G324" s="61"/>
      <c r="H324" s="10" t="str">
        <f>H323</f>
        <v>Y</v>
      </c>
      <c r="I324" s="4"/>
    </row>
    <row r="325" spans="1:9">
      <c r="A325" s="2"/>
      <c r="B325" s="20"/>
      <c r="C325" s="20"/>
      <c r="D325" s="20"/>
      <c r="E325" s="50" t="s">
        <v>293</v>
      </c>
      <c r="F325" s="50"/>
      <c r="G325" s="61"/>
      <c r="H325" s="10" t="str">
        <f>H324</f>
        <v>Y</v>
      </c>
      <c r="I325" s="4"/>
    </row>
    <row r="326" spans="1:9">
      <c r="A326" s="2"/>
      <c r="B326" s="20"/>
      <c r="C326" s="20"/>
      <c r="D326" s="20"/>
      <c r="E326" s="20"/>
      <c r="F326" s="50" t="s">
        <v>294</v>
      </c>
      <c r="G326" s="61"/>
      <c r="H326" s="10" t="str">
        <f>H325</f>
        <v>Y</v>
      </c>
      <c r="I326" s="4"/>
    </row>
    <row r="327" spans="1:9">
      <c r="A327" s="2"/>
      <c r="B327" s="20"/>
      <c r="C327" s="20"/>
      <c r="D327" s="20"/>
      <c r="E327" s="20"/>
      <c r="F327" s="50" t="s">
        <v>295</v>
      </c>
      <c r="G327" s="61"/>
      <c r="H327" s="10" t="str">
        <f>H325</f>
        <v>Y</v>
      </c>
      <c r="I327" s="4"/>
    </row>
    <row r="328" spans="1:9">
      <c r="A328" s="2"/>
      <c r="B328" s="20"/>
      <c r="C328" s="20"/>
      <c r="D328" s="20"/>
      <c r="E328" s="20"/>
      <c r="F328" s="50" t="s">
        <v>296</v>
      </c>
      <c r="G328" s="61"/>
      <c r="H328" s="10" t="str">
        <f>H325</f>
        <v>Y</v>
      </c>
      <c r="I328" s="4"/>
    </row>
    <row r="329" spans="1:9">
      <c r="A329" s="2"/>
      <c r="B329" s="20"/>
      <c r="C329" s="20"/>
      <c r="D329" s="20"/>
      <c r="E329" s="50" t="s">
        <v>297</v>
      </c>
      <c r="F329" s="50"/>
      <c r="G329" s="61"/>
      <c r="H329" s="10" t="str">
        <f>H324</f>
        <v>Y</v>
      </c>
      <c r="I329" s="4"/>
    </row>
    <row r="330" spans="1:9" ht="28.5">
      <c r="A330" s="2"/>
      <c r="B330" s="20"/>
      <c r="C330" s="20"/>
      <c r="D330" s="20"/>
      <c r="E330" s="20"/>
      <c r="F330" s="50" t="s">
        <v>298</v>
      </c>
      <c r="G330" s="61"/>
      <c r="H330" s="10" t="str">
        <f>IF(AND(OR(H329="Y",H329="X"),OR(H331="Y",H331="X",H332="Y",H332="X",H333="Y",H333="X")),"Y","N")</f>
        <v>N</v>
      </c>
      <c r="I330" s="4" t="str">
        <f>IF(H330="N","N/A - Testing Conformance Option Not Selected","")</f>
        <v>N/A - Testing Conformance Option Not Selected</v>
      </c>
    </row>
    <row r="331" spans="1:9" ht="28.5">
      <c r="A331" s="2"/>
      <c r="B331" s="20"/>
      <c r="C331" s="20"/>
      <c r="D331" s="20"/>
      <c r="E331" s="20"/>
      <c r="F331" s="20"/>
      <c r="G331" s="21" t="s">
        <v>299</v>
      </c>
      <c r="H331" s="10" t="str">
        <f>IF(AND(OR(H329="Y",H329="X"),OR(H225="Y",H225="X")),"Y","N")</f>
        <v>N</v>
      </c>
      <c r="I331" s="4" t="str">
        <f>IF(H331="N","N/A - Testing Conformance Option Not Selected","")</f>
        <v>N/A - Testing Conformance Option Not Selected</v>
      </c>
    </row>
    <row r="332" spans="1:9" ht="28.5">
      <c r="A332" s="2"/>
      <c r="B332" s="20"/>
      <c r="C332" s="20"/>
      <c r="D332" s="20"/>
      <c r="E332" s="20"/>
      <c r="F332" s="20"/>
      <c r="G332" s="21" t="s">
        <v>300</v>
      </c>
      <c r="H332" s="10" t="str">
        <f>IF(AND(OR(H329="Y",H329="X"),OR(H232="Y",H232="X")),"Y","N")</f>
        <v>N</v>
      </c>
      <c r="I332" s="4" t="str">
        <f>IF(H332="N","N/A - Testing Conformance Option Not Selected","")</f>
        <v>N/A - Testing Conformance Option Not Selected</v>
      </c>
    </row>
    <row r="333" spans="1:9" ht="28.5">
      <c r="A333" s="2"/>
      <c r="B333" s="20"/>
      <c r="C333" s="20"/>
      <c r="D333" s="20"/>
      <c r="E333" s="20"/>
      <c r="F333" s="20"/>
      <c r="G333" s="21" t="s">
        <v>301</v>
      </c>
      <c r="H333" s="10" t="str">
        <f>IF(AND(OR(H329="Y",H329="X"),OR(H236="Y",H236="X")),"Y","N")</f>
        <v>N</v>
      </c>
      <c r="I333" s="4" t="str">
        <f>IF(H333="N","N/A - Testing Conformance Option Not Selected","")</f>
        <v>N/A - Testing Conformance Option Not Selected</v>
      </c>
    </row>
    <row r="334" spans="1:9" ht="18.75" customHeight="1">
      <c r="A334" s="2"/>
      <c r="B334" s="20"/>
      <c r="C334" s="20"/>
      <c r="D334" s="50" t="s">
        <v>302</v>
      </c>
      <c r="E334" s="50"/>
      <c r="F334" s="50"/>
      <c r="G334" s="61"/>
      <c r="H334" s="10" t="str">
        <f>H323</f>
        <v>Y</v>
      </c>
      <c r="I334" s="4"/>
    </row>
    <row r="335" spans="1:9">
      <c r="A335" s="2"/>
      <c r="B335" s="20"/>
      <c r="C335" s="20"/>
      <c r="D335" s="20"/>
      <c r="E335" s="50" t="s">
        <v>303</v>
      </c>
      <c r="F335" s="50"/>
      <c r="G335" s="61"/>
      <c r="H335" s="10" t="str">
        <f>H334</f>
        <v>Y</v>
      </c>
      <c r="I335" s="4"/>
    </row>
    <row r="336" spans="1:9" ht="18.75" customHeight="1">
      <c r="A336" s="2"/>
      <c r="B336" s="20"/>
      <c r="C336" s="20"/>
      <c r="D336" s="20"/>
      <c r="E336" s="50" t="s">
        <v>304</v>
      </c>
      <c r="F336" s="50"/>
      <c r="G336" s="61"/>
      <c r="H336" s="10" t="str">
        <f>H334</f>
        <v>Y</v>
      </c>
      <c r="I336" s="4"/>
    </row>
    <row r="337" spans="1:9" ht="18.75" customHeight="1">
      <c r="A337" s="2"/>
      <c r="B337" s="20"/>
      <c r="C337" s="20"/>
      <c r="D337" s="20"/>
      <c r="E337" s="50" t="s">
        <v>305</v>
      </c>
      <c r="F337" s="50"/>
      <c r="G337" s="61"/>
      <c r="H337" s="10" t="str">
        <f>H334</f>
        <v>Y</v>
      </c>
      <c r="I337" s="4"/>
    </row>
    <row r="338" spans="1:9" ht="18.75" customHeight="1">
      <c r="A338" s="2"/>
      <c r="B338" s="20"/>
      <c r="C338" s="20"/>
      <c r="D338" s="20"/>
      <c r="E338" s="50" t="s">
        <v>306</v>
      </c>
      <c r="F338" s="50"/>
      <c r="G338" s="61"/>
      <c r="H338" s="10" t="str">
        <f>H334</f>
        <v>Y</v>
      </c>
      <c r="I338" s="4"/>
    </row>
    <row r="339" spans="1:9" ht="18.75" customHeight="1">
      <c r="A339" s="2"/>
      <c r="B339" s="20"/>
      <c r="C339" s="20"/>
      <c r="D339" s="50" t="s">
        <v>307</v>
      </c>
      <c r="E339" s="50"/>
      <c r="F339" s="50"/>
      <c r="G339" s="61"/>
      <c r="H339" s="10" t="str">
        <f>H323</f>
        <v>Y</v>
      </c>
      <c r="I339" s="4"/>
    </row>
    <row r="340" spans="1:9" ht="18.75" customHeight="1">
      <c r="A340" s="2"/>
      <c r="B340" s="20"/>
      <c r="C340" s="20"/>
      <c r="D340" s="20"/>
      <c r="E340" s="50" t="s">
        <v>308</v>
      </c>
      <c r="F340" s="50"/>
      <c r="G340" s="61"/>
      <c r="H340" s="10" t="str">
        <f>H339</f>
        <v>Y</v>
      </c>
      <c r="I340" s="4"/>
    </row>
    <row r="341" spans="1:9">
      <c r="A341" s="2"/>
      <c r="B341" s="20"/>
      <c r="C341" s="20"/>
      <c r="D341" s="20"/>
      <c r="E341" s="50" t="s">
        <v>309</v>
      </c>
      <c r="F341" s="50"/>
      <c r="G341" s="61"/>
      <c r="H341" s="10" t="str">
        <f>H339</f>
        <v>Y</v>
      </c>
      <c r="I341" s="4"/>
    </row>
    <row r="342" spans="1:9" ht="18.75" customHeight="1">
      <c r="A342" s="2"/>
      <c r="B342" s="20"/>
      <c r="C342" s="20"/>
      <c r="D342" s="20"/>
      <c r="E342" s="50" t="s">
        <v>310</v>
      </c>
      <c r="F342" s="50"/>
      <c r="G342" s="61"/>
      <c r="H342" s="10" t="str">
        <f>H339</f>
        <v>Y</v>
      </c>
      <c r="I342" s="4"/>
    </row>
    <row r="343" spans="1:9" ht="18.75" customHeight="1">
      <c r="A343" s="2"/>
      <c r="B343" s="20"/>
      <c r="C343" s="20"/>
      <c r="D343" s="20"/>
      <c r="E343" s="50" t="s">
        <v>311</v>
      </c>
      <c r="F343" s="50"/>
      <c r="G343" s="61"/>
      <c r="H343" s="10" t="str">
        <f>H339</f>
        <v>Y</v>
      </c>
      <c r="I343" s="4"/>
    </row>
    <row r="344" spans="1:9">
      <c r="A344" s="2"/>
      <c r="B344" s="20"/>
      <c r="C344" s="20"/>
      <c r="D344" s="20"/>
      <c r="E344" s="50" t="s">
        <v>312</v>
      </c>
      <c r="F344" s="50"/>
      <c r="G344" s="61"/>
      <c r="H344" s="10" t="str">
        <f>H339</f>
        <v>Y</v>
      </c>
      <c r="I344" s="4"/>
    </row>
    <row r="345" spans="1:9">
      <c r="A345" s="2"/>
      <c r="B345" s="20"/>
      <c r="C345" s="20"/>
      <c r="D345" s="20"/>
      <c r="E345" s="50" t="s">
        <v>313</v>
      </c>
      <c r="F345" s="50"/>
      <c r="G345" s="61"/>
      <c r="H345" s="10" t="str">
        <f>H339</f>
        <v>Y</v>
      </c>
      <c r="I345" s="4"/>
    </row>
    <row r="346" spans="1:9">
      <c r="A346" s="2"/>
      <c r="B346" s="20"/>
      <c r="C346" s="20"/>
      <c r="D346" s="50" t="s">
        <v>314</v>
      </c>
      <c r="E346" s="50"/>
      <c r="F346" s="50"/>
      <c r="G346" s="61"/>
      <c r="H346" s="10" t="str">
        <f>H323</f>
        <v>Y</v>
      </c>
      <c r="I346" s="4"/>
    </row>
    <row r="347" spans="1:9">
      <c r="A347" s="2"/>
      <c r="B347" s="20"/>
      <c r="C347" s="20"/>
      <c r="D347" s="50" t="s">
        <v>315</v>
      </c>
      <c r="E347" s="50"/>
      <c r="F347" s="50"/>
      <c r="G347" s="61"/>
      <c r="H347" s="10" t="str">
        <f>H323</f>
        <v>Y</v>
      </c>
      <c r="I347" s="4"/>
    </row>
    <row r="348" spans="1:9" ht="28.5" customHeight="1">
      <c r="A348" s="2"/>
      <c r="B348" s="20"/>
      <c r="C348" s="20"/>
      <c r="D348" s="50" t="s">
        <v>316</v>
      </c>
      <c r="E348" s="50"/>
      <c r="F348" s="50"/>
      <c r="G348" s="61"/>
      <c r="H348" s="10" t="str">
        <f>H323</f>
        <v>Y</v>
      </c>
      <c r="I348" s="4"/>
    </row>
    <row r="349" spans="1:9" ht="28.5" customHeight="1">
      <c r="A349" s="2"/>
      <c r="B349" s="20"/>
      <c r="C349" s="20"/>
      <c r="D349" s="50" t="s">
        <v>317</v>
      </c>
      <c r="E349" s="50"/>
      <c r="F349" s="50"/>
      <c r="G349" s="61"/>
      <c r="H349" s="10" t="str">
        <f>H323</f>
        <v>Y</v>
      </c>
      <c r="I349" s="4"/>
    </row>
    <row r="350" spans="1:9">
      <c r="A350" s="2"/>
      <c r="B350" s="20"/>
      <c r="C350" s="20"/>
      <c r="D350" s="50" t="s">
        <v>318</v>
      </c>
      <c r="E350" s="50"/>
      <c r="F350" s="50"/>
      <c r="G350" s="61"/>
      <c r="H350" s="10" t="str">
        <f>H323</f>
        <v>Y</v>
      </c>
      <c r="I350" s="4"/>
    </row>
    <row r="351" spans="1:9">
      <c r="A351" s="2"/>
      <c r="B351" s="20"/>
      <c r="C351" s="20"/>
      <c r="D351" s="50" t="s">
        <v>319</v>
      </c>
      <c r="E351" s="50"/>
      <c r="F351" s="50"/>
      <c r="G351" s="61"/>
      <c r="H351" s="10" t="str">
        <f>H323</f>
        <v>Y</v>
      </c>
      <c r="I351" s="4"/>
    </row>
    <row r="352" spans="1:9">
      <c r="A352" s="2"/>
      <c r="B352" s="20"/>
      <c r="C352" s="20"/>
      <c r="D352" s="20"/>
      <c r="E352" s="50" t="s">
        <v>320</v>
      </c>
      <c r="F352" s="50"/>
      <c r="G352" s="61"/>
      <c r="H352" s="10" t="str">
        <f>H351</f>
        <v>Y</v>
      </c>
      <c r="I352" s="4"/>
    </row>
    <row r="353" spans="1:9">
      <c r="A353" s="2"/>
      <c r="B353" s="20"/>
      <c r="C353" s="20"/>
      <c r="D353" s="20"/>
      <c r="E353" s="50" t="s">
        <v>321</v>
      </c>
      <c r="F353" s="50"/>
      <c r="G353" s="61"/>
      <c r="H353" s="10" t="str">
        <f>H351</f>
        <v>Y</v>
      </c>
      <c r="I353" s="4"/>
    </row>
    <row r="354" spans="1:9">
      <c r="A354" s="2"/>
      <c r="B354" s="20"/>
      <c r="C354" s="50" t="s">
        <v>322</v>
      </c>
      <c r="D354" s="50"/>
      <c r="E354" s="50"/>
      <c r="F354" s="50"/>
      <c r="G354" s="61"/>
      <c r="H354" s="10" t="str">
        <f>H322</f>
        <v>Y</v>
      </c>
      <c r="I354" s="4"/>
    </row>
    <row r="355" spans="1:9">
      <c r="A355" s="2"/>
      <c r="B355" s="20"/>
      <c r="C355" s="20"/>
      <c r="D355" s="50" t="s">
        <v>323</v>
      </c>
      <c r="E355" s="50"/>
      <c r="F355" s="50"/>
      <c r="G355" s="61"/>
      <c r="H355" s="10" t="str">
        <f>H354</f>
        <v>Y</v>
      </c>
      <c r="I355" s="4"/>
    </row>
    <row r="356" spans="1:9">
      <c r="A356" s="2"/>
      <c r="B356" s="20"/>
      <c r="C356" s="20"/>
      <c r="D356" s="20"/>
      <c r="E356" s="50" t="s">
        <v>324</v>
      </c>
      <c r="F356" s="50"/>
      <c r="G356" s="61"/>
      <c r="H356" s="10" t="str">
        <f>H355</f>
        <v>Y</v>
      </c>
      <c r="I356" s="4"/>
    </row>
    <row r="357" spans="1:9">
      <c r="A357" s="2"/>
      <c r="B357" s="20"/>
      <c r="C357" s="20"/>
      <c r="D357" s="20"/>
      <c r="E357" s="50" t="s">
        <v>325</v>
      </c>
      <c r="F357" s="50"/>
      <c r="G357" s="61"/>
      <c r="H357" s="10" t="str">
        <f>H355</f>
        <v>Y</v>
      </c>
      <c r="I357" s="4"/>
    </row>
    <row r="358" spans="1:9">
      <c r="A358" s="2"/>
      <c r="B358" s="20"/>
      <c r="C358" s="20"/>
      <c r="D358" s="20"/>
      <c r="E358" s="20"/>
      <c r="F358" s="50" t="s">
        <v>326</v>
      </c>
      <c r="G358" s="61"/>
      <c r="H358" s="10" t="str">
        <f>H357</f>
        <v>Y</v>
      </c>
      <c r="I358" s="4"/>
    </row>
    <row r="359" spans="1:9">
      <c r="A359" s="2"/>
      <c r="B359" s="20"/>
      <c r="C359" s="20"/>
      <c r="D359" s="20"/>
      <c r="E359" s="20"/>
      <c r="F359" s="50" t="s">
        <v>327</v>
      </c>
      <c r="G359" s="61"/>
      <c r="H359" s="10" t="str">
        <f>H357</f>
        <v>Y</v>
      </c>
      <c r="I359" s="4"/>
    </row>
    <row r="360" spans="1:9">
      <c r="A360" s="2"/>
      <c r="B360" s="20"/>
      <c r="C360" s="20"/>
      <c r="D360" s="20"/>
      <c r="E360" s="20"/>
      <c r="F360" s="50" t="s">
        <v>328</v>
      </c>
      <c r="G360" s="61"/>
      <c r="H360" s="10" t="str">
        <f>H357</f>
        <v>Y</v>
      </c>
      <c r="I360" s="4"/>
    </row>
    <row r="361" spans="1:9">
      <c r="A361" s="2"/>
      <c r="B361" s="20"/>
      <c r="C361" s="20"/>
      <c r="D361" s="20"/>
      <c r="E361" s="50" t="s">
        <v>329</v>
      </c>
      <c r="F361" s="50"/>
      <c r="G361" s="61"/>
      <c r="H361" s="10" t="str">
        <f>H355</f>
        <v>Y</v>
      </c>
      <c r="I361" s="4"/>
    </row>
    <row r="362" spans="1:9">
      <c r="A362" s="2"/>
      <c r="B362" s="20"/>
      <c r="C362" s="20"/>
      <c r="D362" s="20"/>
      <c r="E362" s="20"/>
      <c r="F362" s="50" t="s">
        <v>330</v>
      </c>
      <c r="G362" s="61"/>
      <c r="H362" s="10" t="str">
        <f>H361</f>
        <v>Y</v>
      </c>
      <c r="I362" s="4"/>
    </row>
    <row r="363" spans="1:9">
      <c r="A363" s="2"/>
      <c r="B363" s="20"/>
      <c r="C363" s="20"/>
      <c r="D363" s="20"/>
      <c r="E363" s="20"/>
      <c r="F363" s="50" t="s">
        <v>331</v>
      </c>
      <c r="G363" s="61"/>
      <c r="H363" s="10" t="str">
        <f>H361</f>
        <v>Y</v>
      </c>
      <c r="I363" s="4"/>
    </row>
    <row r="364" spans="1:9">
      <c r="A364" s="2"/>
      <c r="B364" s="20"/>
      <c r="C364" s="20"/>
      <c r="D364" s="20"/>
      <c r="E364" s="20"/>
      <c r="F364" s="50" t="s">
        <v>332</v>
      </c>
      <c r="G364" s="61"/>
      <c r="H364" s="10" t="str">
        <f>H361</f>
        <v>Y</v>
      </c>
      <c r="I364" s="4"/>
    </row>
    <row r="365" spans="1:9">
      <c r="A365" s="2"/>
      <c r="B365" s="20"/>
      <c r="C365" s="20"/>
      <c r="D365" s="20"/>
      <c r="E365" s="50" t="s">
        <v>333</v>
      </c>
      <c r="F365" s="50"/>
      <c r="G365" s="61"/>
      <c r="H365" s="10" t="str">
        <f>H355</f>
        <v>Y</v>
      </c>
      <c r="I365" s="4"/>
    </row>
    <row r="366" spans="1:9">
      <c r="A366" s="2"/>
      <c r="B366" s="20"/>
      <c r="C366" s="20"/>
      <c r="D366" s="20"/>
      <c r="E366" s="20"/>
      <c r="F366" s="50" t="s">
        <v>334</v>
      </c>
      <c r="G366" s="61"/>
      <c r="H366" s="10" t="str">
        <f>H365</f>
        <v>Y</v>
      </c>
      <c r="I366" s="4"/>
    </row>
    <row r="367" spans="1:9">
      <c r="A367" s="2"/>
      <c r="B367" s="20"/>
      <c r="C367" s="20"/>
      <c r="D367" s="20"/>
      <c r="E367" s="20"/>
      <c r="F367" s="50" t="s">
        <v>335</v>
      </c>
      <c r="G367" s="61"/>
      <c r="H367" s="10" t="str">
        <f>H365</f>
        <v>Y</v>
      </c>
      <c r="I367" s="4"/>
    </row>
    <row r="368" spans="1:9">
      <c r="A368" s="2"/>
      <c r="B368" s="20"/>
      <c r="C368" s="20"/>
      <c r="D368" s="20"/>
      <c r="E368" s="20"/>
      <c r="F368" s="50" t="s">
        <v>336</v>
      </c>
      <c r="G368" s="61"/>
      <c r="H368" s="10" t="str">
        <f>H365</f>
        <v>Y</v>
      </c>
      <c r="I368" s="4"/>
    </row>
    <row r="369" spans="1:9">
      <c r="A369" s="2"/>
      <c r="B369" s="20"/>
      <c r="C369" s="20"/>
      <c r="D369" s="20"/>
      <c r="E369" s="20"/>
      <c r="F369" s="50" t="s">
        <v>337</v>
      </c>
      <c r="G369" s="61"/>
      <c r="H369" s="10" t="str">
        <f>H365</f>
        <v>Y</v>
      </c>
      <c r="I369" s="4"/>
    </row>
    <row r="370" spans="1:9">
      <c r="A370" s="2"/>
      <c r="B370" s="20"/>
      <c r="C370" s="20"/>
      <c r="D370" s="20"/>
      <c r="E370" s="20"/>
      <c r="F370" s="50" t="s">
        <v>338</v>
      </c>
      <c r="G370" s="61"/>
      <c r="H370" s="10" t="str">
        <f>H365</f>
        <v>Y</v>
      </c>
      <c r="I370" s="4"/>
    </row>
    <row r="371" spans="1:9">
      <c r="A371" s="2"/>
      <c r="B371" s="20"/>
      <c r="C371" s="20"/>
      <c r="D371" s="20"/>
      <c r="E371" s="20"/>
      <c r="F371" s="50" t="s">
        <v>339</v>
      </c>
      <c r="G371" s="61"/>
      <c r="H371" s="10" t="str">
        <f>H365</f>
        <v>Y</v>
      </c>
      <c r="I371" s="4"/>
    </row>
    <row r="372" spans="1:9">
      <c r="A372" s="2"/>
      <c r="B372" s="20"/>
      <c r="C372" s="20"/>
      <c r="D372" s="20"/>
      <c r="E372" s="20"/>
      <c r="F372" s="50" t="s">
        <v>340</v>
      </c>
      <c r="G372" s="61"/>
      <c r="H372" s="10" t="str">
        <f>H365</f>
        <v>Y</v>
      </c>
      <c r="I372" s="4"/>
    </row>
    <row r="373" spans="1:9">
      <c r="A373" s="2"/>
      <c r="B373" s="20"/>
      <c r="C373" s="20"/>
      <c r="D373" s="20"/>
      <c r="E373" s="50" t="s">
        <v>341</v>
      </c>
      <c r="F373" s="50"/>
      <c r="G373" s="61"/>
      <c r="H373" s="10" t="str">
        <f>H355</f>
        <v>Y</v>
      </c>
      <c r="I373" s="4"/>
    </row>
    <row r="374" spans="1:9">
      <c r="A374" s="2"/>
      <c r="B374" s="20"/>
      <c r="C374" s="20"/>
      <c r="D374" s="50" t="s">
        <v>342</v>
      </c>
      <c r="E374" s="50"/>
      <c r="F374" s="50"/>
      <c r="G374" s="61"/>
      <c r="H374" s="10" t="str">
        <f>H354</f>
        <v>Y</v>
      </c>
      <c r="I374" s="4"/>
    </row>
    <row r="375" spans="1:9">
      <c r="A375" s="2"/>
      <c r="B375" s="20"/>
      <c r="C375" s="20"/>
      <c r="D375" s="50" t="s">
        <v>343</v>
      </c>
      <c r="E375" s="50"/>
      <c r="F375" s="50"/>
      <c r="G375" s="61"/>
      <c r="H375" s="10" t="str">
        <f>H354</f>
        <v>Y</v>
      </c>
      <c r="I375" s="4"/>
    </row>
    <row r="376" spans="1:9">
      <c r="A376" s="2"/>
      <c r="B376" s="20"/>
      <c r="C376" s="20"/>
      <c r="D376" s="50" t="s">
        <v>344</v>
      </c>
      <c r="E376" s="50"/>
      <c r="F376" s="50"/>
      <c r="G376" s="61"/>
      <c r="H376" s="10" t="str">
        <f>H354</f>
        <v>Y</v>
      </c>
      <c r="I376" s="4"/>
    </row>
    <row r="377" spans="1:9">
      <c r="A377" s="2"/>
      <c r="B377" s="20"/>
      <c r="C377" s="20"/>
      <c r="D377" s="20"/>
      <c r="E377" s="50" t="s">
        <v>345</v>
      </c>
      <c r="F377" s="50"/>
      <c r="G377" s="61"/>
      <c r="H377" s="10" t="str">
        <f>H376</f>
        <v>Y</v>
      </c>
      <c r="I377" s="4"/>
    </row>
    <row r="378" spans="1:9" ht="28.5" customHeight="1">
      <c r="A378" s="2"/>
      <c r="B378" s="20"/>
      <c r="C378" s="20"/>
      <c r="D378" s="20"/>
      <c r="E378" s="50" t="s">
        <v>346</v>
      </c>
      <c r="F378" s="50"/>
      <c r="G378" s="61"/>
      <c r="H378" s="10" t="str">
        <f>H376</f>
        <v>Y</v>
      </c>
      <c r="I378" s="4"/>
    </row>
    <row r="379" spans="1:9" ht="15" thickBot="1">
      <c r="A379" s="8"/>
      <c r="B379" s="22"/>
      <c r="C379" s="22"/>
      <c r="D379" s="22"/>
      <c r="E379" s="62" t="s">
        <v>347</v>
      </c>
      <c r="F379" s="62"/>
      <c r="G379" s="63"/>
      <c r="H379" s="17" t="str">
        <f>H376</f>
        <v>Y</v>
      </c>
      <c r="I379" s="9"/>
    </row>
  </sheetData>
  <mergeCells count="403">
    <mergeCell ref="I123:I124"/>
    <mergeCell ref="I182:I187"/>
    <mergeCell ref="I218:I219"/>
    <mergeCell ref="A9:F9"/>
    <mergeCell ref="G9:I9"/>
    <mergeCell ref="I228:I229"/>
    <mergeCell ref="I235:I236"/>
    <mergeCell ref="I289:I290"/>
    <mergeCell ref="A14:F14"/>
    <mergeCell ref="H15:H18"/>
    <mergeCell ref="G14:I14"/>
    <mergeCell ref="A12:F12"/>
    <mergeCell ref="A13:F13"/>
    <mergeCell ref="G13:I13"/>
    <mergeCell ref="A287:I287"/>
    <mergeCell ref="D277:G277"/>
    <mergeCell ref="E266:G266"/>
    <mergeCell ref="E267:G267"/>
    <mergeCell ref="E269:G269"/>
    <mergeCell ref="E270:G270"/>
    <mergeCell ref="E272:G272"/>
    <mergeCell ref="E275:G275"/>
    <mergeCell ref="E276:G276"/>
    <mergeCell ref="D263:G263"/>
    <mergeCell ref="I15:I18"/>
    <mergeCell ref="A18:G18"/>
    <mergeCell ref="A17:G17"/>
    <mergeCell ref="G1:H1"/>
    <mergeCell ref="A8:F8"/>
    <mergeCell ref="A11:F11"/>
    <mergeCell ref="A1:F1"/>
    <mergeCell ref="A2:F2"/>
    <mergeCell ref="A3:F3"/>
    <mergeCell ref="A4:F4"/>
    <mergeCell ref="A5:F5"/>
    <mergeCell ref="G2:I2"/>
    <mergeCell ref="G3:I3"/>
    <mergeCell ref="G4:I4"/>
    <mergeCell ref="G5:I5"/>
    <mergeCell ref="G6:I6"/>
    <mergeCell ref="G7:I7"/>
    <mergeCell ref="G8:I8"/>
    <mergeCell ref="G11:I11"/>
    <mergeCell ref="G12:I12"/>
    <mergeCell ref="D265:G265"/>
    <mergeCell ref="D268:G268"/>
    <mergeCell ref="D271:G271"/>
    <mergeCell ref="E315:G315"/>
    <mergeCell ref="D318:G318"/>
    <mergeCell ref="D319:G319"/>
    <mergeCell ref="D273:G273"/>
    <mergeCell ref="D274:G274"/>
    <mergeCell ref="A6:F6"/>
    <mergeCell ref="A7:F7"/>
    <mergeCell ref="A16:G16"/>
    <mergeCell ref="A15:G15"/>
    <mergeCell ref="D246:G246"/>
    <mergeCell ref="D247:G247"/>
    <mergeCell ref="D249:G249"/>
    <mergeCell ref="D250:G250"/>
    <mergeCell ref="D253:G253"/>
    <mergeCell ref="E251:G251"/>
    <mergeCell ref="E252:G252"/>
    <mergeCell ref="D258:G258"/>
    <mergeCell ref="D262:G262"/>
    <mergeCell ref="E259:G259"/>
    <mergeCell ref="E260:G260"/>
    <mergeCell ref="E261:G261"/>
    <mergeCell ref="D320:G320"/>
    <mergeCell ref="E307:G307"/>
    <mergeCell ref="E308:G308"/>
    <mergeCell ref="E278:G278"/>
    <mergeCell ref="D301:G301"/>
    <mergeCell ref="D302:G302"/>
    <mergeCell ref="D306:G306"/>
    <mergeCell ref="D309:G309"/>
    <mergeCell ref="D310:G310"/>
    <mergeCell ref="D311:G311"/>
    <mergeCell ref="E312:G312"/>
    <mergeCell ref="E313:G313"/>
    <mergeCell ref="E314:G314"/>
    <mergeCell ref="D283:G283"/>
    <mergeCell ref="D284:G284"/>
    <mergeCell ref="C289:G289"/>
    <mergeCell ref="C290:G290"/>
    <mergeCell ref="D293:G293"/>
    <mergeCell ref="D294:G294"/>
    <mergeCell ref="D295:G295"/>
    <mergeCell ref="D279:G279"/>
    <mergeCell ref="F223:G223"/>
    <mergeCell ref="F224:G224"/>
    <mergeCell ref="E235:G235"/>
    <mergeCell ref="E236:G236"/>
    <mergeCell ref="D238:G238"/>
    <mergeCell ref="D244:G244"/>
    <mergeCell ref="E239:G239"/>
    <mergeCell ref="E240:G240"/>
    <mergeCell ref="E243:G243"/>
    <mergeCell ref="F241:G241"/>
    <mergeCell ref="F242:G242"/>
    <mergeCell ref="C237:G237"/>
    <mergeCell ref="C211:G211"/>
    <mergeCell ref="C212:G212"/>
    <mergeCell ref="D233:G233"/>
    <mergeCell ref="C282:G282"/>
    <mergeCell ref="C285:G285"/>
    <mergeCell ref="C286:G286"/>
    <mergeCell ref="B281:G281"/>
    <mergeCell ref="C257:G257"/>
    <mergeCell ref="C264:G264"/>
    <mergeCell ref="C280:G280"/>
    <mergeCell ref="B256:G256"/>
    <mergeCell ref="D234:G234"/>
    <mergeCell ref="E227:G227"/>
    <mergeCell ref="E230:G230"/>
    <mergeCell ref="E232:G232"/>
    <mergeCell ref="F228:G228"/>
    <mergeCell ref="F229:G229"/>
    <mergeCell ref="F218:G218"/>
    <mergeCell ref="F219:G219"/>
    <mergeCell ref="F231:G231"/>
    <mergeCell ref="E220:G220"/>
    <mergeCell ref="E225:G225"/>
    <mergeCell ref="F221:G221"/>
    <mergeCell ref="F222:G222"/>
    <mergeCell ref="E199:G199"/>
    <mergeCell ref="E200:G200"/>
    <mergeCell ref="E202:G202"/>
    <mergeCell ref="E203:G203"/>
    <mergeCell ref="E206:G206"/>
    <mergeCell ref="E207:G207"/>
    <mergeCell ref="D201:G201"/>
    <mergeCell ref="D204:G204"/>
    <mergeCell ref="D205:G205"/>
    <mergeCell ref="E208:G208"/>
    <mergeCell ref="D213:G213"/>
    <mergeCell ref="D215:G215"/>
    <mergeCell ref="D226:G226"/>
    <mergeCell ref="E214:G214"/>
    <mergeCell ref="E216:G216"/>
    <mergeCell ref="E217:G217"/>
    <mergeCell ref="C305:G305"/>
    <mergeCell ref="B304:G304"/>
    <mergeCell ref="C292:G292"/>
    <mergeCell ref="C296:G296"/>
    <mergeCell ref="C297:G297"/>
    <mergeCell ref="C298:G298"/>
    <mergeCell ref="C303:G303"/>
    <mergeCell ref="B288:G288"/>
    <mergeCell ref="B291:G291"/>
    <mergeCell ref="D300:G300"/>
    <mergeCell ref="D299:G299"/>
    <mergeCell ref="C245:G245"/>
    <mergeCell ref="C248:G248"/>
    <mergeCell ref="C254:G254"/>
    <mergeCell ref="C255:G255"/>
    <mergeCell ref="D209:G209"/>
    <mergeCell ref="D210:G210"/>
    <mergeCell ref="C323:G323"/>
    <mergeCell ref="B322:G322"/>
    <mergeCell ref="C317:G317"/>
    <mergeCell ref="B316:G316"/>
    <mergeCell ref="D324:G324"/>
    <mergeCell ref="D334:G334"/>
    <mergeCell ref="D339:G339"/>
    <mergeCell ref="D346:G346"/>
    <mergeCell ref="D347:G347"/>
    <mergeCell ref="A321:I321"/>
    <mergeCell ref="E325:G325"/>
    <mergeCell ref="E329:G329"/>
    <mergeCell ref="F326:G326"/>
    <mergeCell ref="F327:G327"/>
    <mergeCell ref="F328:G328"/>
    <mergeCell ref="F330:G330"/>
    <mergeCell ref="E335:G335"/>
    <mergeCell ref="E336:G336"/>
    <mergeCell ref="E337:G337"/>
    <mergeCell ref="E338:G338"/>
    <mergeCell ref="E340:G340"/>
    <mergeCell ref="E341:G341"/>
    <mergeCell ref="E342:G342"/>
    <mergeCell ref="E343:G343"/>
    <mergeCell ref="E192:G192"/>
    <mergeCell ref="E193:G193"/>
    <mergeCell ref="C183:G183"/>
    <mergeCell ref="C184:G184"/>
    <mergeCell ref="C186:G186"/>
    <mergeCell ref="C187:G187"/>
    <mergeCell ref="C189:G189"/>
    <mergeCell ref="E196:G196"/>
    <mergeCell ref="E197:G197"/>
    <mergeCell ref="D66:G66"/>
    <mergeCell ref="D69:G69"/>
    <mergeCell ref="C111:G111"/>
    <mergeCell ref="B80:G80"/>
    <mergeCell ref="D93:G93"/>
    <mergeCell ref="D94:G94"/>
    <mergeCell ref="D95:G95"/>
    <mergeCell ref="D97:G97"/>
    <mergeCell ref="D98:G98"/>
    <mergeCell ref="D99:G99"/>
    <mergeCell ref="D100:G100"/>
    <mergeCell ref="C106:G106"/>
    <mergeCell ref="C107:G107"/>
    <mergeCell ref="A104:I104"/>
    <mergeCell ref="D110:G110"/>
    <mergeCell ref="E67:G67"/>
    <mergeCell ref="E68:G68"/>
    <mergeCell ref="E70:G70"/>
    <mergeCell ref="E71:G71"/>
    <mergeCell ref="E72:G72"/>
    <mergeCell ref="E73:G73"/>
    <mergeCell ref="E74:G74"/>
    <mergeCell ref="E75:G75"/>
    <mergeCell ref="I106:I107"/>
    <mergeCell ref="C55:G55"/>
    <mergeCell ref="C61:G61"/>
    <mergeCell ref="C65:G65"/>
    <mergeCell ref="B105:G105"/>
    <mergeCell ref="B108:G108"/>
    <mergeCell ref="C81:G81"/>
    <mergeCell ref="C84:G84"/>
    <mergeCell ref="C91:G91"/>
    <mergeCell ref="C92:G92"/>
    <mergeCell ref="C96:G96"/>
    <mergeCell ref="C101:G101"/>
    <mergeCell ref="D82:G82"/>
    <mergeCell ref="D83:G83"/>
    <mergeCell ref="D85:G85"/>
    <mergeCell ref="D86:G86"/>
    <mergeCell ref="D87:G87"/>
    <mergeCell ref="C103:G103"/>
    <mergeCell ref="D88:G88"/>
    <mergeCell ref="D78:G78"/>
    <mergeCell ref="D89:G89"/>
    <mergeCell ref="D90:G90"/>
    <mergeCell ref="C102:G102"/>
    <mergeCell ref="C77:G77"/>
    <mergeCell ref="A79:I79"/>
    <mergeCell ref="C155:G155"/>
    <mergeCell ref="C158:G158"/>
    <mergeCell ref="D145:G145"/>
    <mergeCell ref="C178:G178"/>
    <mergeCell ref="C179:G179"/>
    <mergeCell ref="B177:G177"/>
    <mergeCell ref="C176:G176"/>
    <mergeCell ref="B120:G120"/>
    <mergeCell ref="C109:G109"/>
    <mergeCell ref="D131:G131"/>
    <mergeCell ref="D132:G132"/>
    <mergeCell ref="D133:G133"/>
    <mergeCell ref="C112:G112"/>
    <mergeCell ref="D113:G113"/>
    <mergeCell ref="D114:G114"/>
    <mergeCell ref="D115:G115"/>
    <mergeCell ref="D117:G117"/>
    <mergeCell ref="D118:G118"/>
    <mergeCell ref="D119:G119"/>
    <mergeCell ref="D122:G122"/>
    <mergeCell ref="E123:G123"/>
    <mergeCell ref="D144:G144"/>
    <mergeCell ref="E124:G124"/>
    <mergeCell ref="D126:G126"/>
    <mergeCell ref="D156:G156"/>
    <mergeCell ref="D157:G157"/>
    <mergeCell ref="D160:G160"/>
    <mergeCell ref="E161:G161"/>
    <mergeCell ref="E162:G162"/>
    <mergeCell ref="D163:G163"/>
    <mergeCell ref="D164:G164"/>
    <mergeCell ref="D165:G165"/>
    <mergeCell ref="C168:G168"/>
    <mergeCell ref="C159:G159"/>
    <mergeCell ref="D134:G134"/>
    <mergeCell ref="D136:G136"/>
    <mergeCell ref="D137:G137"/>
    <mergeCell ref="D138:G138"/>
    <mergeCell ref="D139:G139"/>
    <mergeCell ref="D140:G140"/>
    <mergeCell ref="D141:G141"/>
    <mergeCell ref="C116:G116"/>
    <mergeCell ref="C121:G121"/>
    <mergeCell ref="C125:G125"/>
    <mergeCell ref="C135:G135"/>
    <mergeCell ref="D127:G127"/>
    <mergeCell ref="D128:G128"/>
    <mergeCell ref="D129:G129"/>
    <mergeCell ref="D130:G130"/>
    <mergeCell ref="D148:G148"/>
    <mergeCell ref="D149:G149"/>
    <mergeCell ref="E142:G142"/>
    <mergeCell ref="E143:G143"/>
    <mergeCell ref="E150:G150"/>
    <mergeCell ref="E151:G151"/>
    <mergeCell ref="E152:G152"/>
    <mergeCell ref="E153:G153"/>
    <mergeCell ref="E154:G154"/>
    <mergeCell ref="E146:G146"/>
    <mergeCell ref="E147:G147"/>
    <mergeCell ref="D349:G349"/>
    <mergeCell ref="D350:G350"/>
    <mergeCell ref="D351:G351"/>
    <mergeCell ref="E353:G353"/>
    <mergeCell ref="C354:G354"/>
    <mergeCell ref="E166:G166"/>
    <mergeCell ref="E167:G167"/>
    <mergeCell ref="D169:G169"/>
    <mergeCell ref="D171:G171"/>
    <mergeCell ref="D174:G174"/>
    <mergeCell ref="D175:G175"/>
    <mergeCell ref="E172:G172"/>
    <mergeCell ref="E173:G173"/>
    <mergeCell ref="D170:G170"/>
    <mergeCell ref="A180:I180"/>
    <mergeCell ref="B181:G181"/>
    <mergeCell ref="B188:G188"/>
    <mergeCell ref="C182:G182"/>
    <mergeCell ref="C185:G185"/>
    <mergeCell ref="D190:G190"/>
    <mergeCell ref="D191:G191"/>
    <mergeCell ref="D194:G194"/>
    <mergeCell ref="D195:G195"/>
    <mergeCell ref="D198:G198"/>
    <mergeCell ref="D64:G64"/>
    <mergeCell ref="D355:G355"/>
    <mergeCell ref="E356:G356"/>
    <mergeCell ref="E357:G357"/>
    <mergeCell ref="E361:G361"/>
    <mergeCell ref="E365:G365"/>
    <mergeCell ref="E373:G373"/>
    <mergeCell ref="F358:G358"/>
    <mergeCell ref="F359:G359"/>
    <mergeCell ref="F360:G360"/>
    <mergeCell ref="F362:G362"/>
    <mergeCell ref="F363:G363"/>
    <mergeCell ref="F364:G364"/>
    <mergeCell ref="F366:G366"/>
    <mergeCell ref="F367:G367"/>
    <mergeCell ref="F368:G368"/>
    <mergeCell ref="F369:G369"/>
    <mergeCell ref="F370:G370"/>
    <mergeCell ref="F371:G371"/>
    <mergeCell ref="F372:G372"/>
    <mergeCell ref="E344:G344"/>
    <mergeCell ref="E345:G345"/>
    <mergeCell ref="E352:G352"/>
    <mergeCell ref="D348:G348"/>
    <mergeCell ref="D374:G374"/>
    <mergeCell ref="D375:G375"/>
    <mergeCell ref="D376:G376"/>
    <mergeCell ref="E377:G377"/>
    <mergeCell ref="E378:G378"/>
    <mergeCell ref="E379:G379"/>
    <mergeCell ref="D42:G42"/>
    <mergeCell ref="D43:G43"/>
    <mergeCell ref="D46:G46"/>
    <mergeCell ref="D47:G47"/>
    <mergeCell ref="D49:G49"/>
    <mergeCell ref="D50:G50"/>
    <mergeCell ref="D51:G51"/>
    <mergeCell ref="D52:G52"/>
    <mergeCell ref="D53:G53"/>
    <mergeCell ref="D54:G54"/>
    <mergeCell ref="D56:G56"/>
    <mergeCell ref="D57:G57"/>
    <mergeCell ref="D58:G58"/>
    <mergeCell ref="D59:G59"/>
    <mergeCell ref="D60:G60"/>
    <mergeCell ref="D62:G62"/>
    <mergeCell ref="D76:G76"/>
    <mergeCell ref="D63:G63"/>
    <mergeCell ref="C44:G44"/>
    <mergeCell ref="C45:G45"/>
    <mergeCell ref="C48:G48"/>
    <mergeCell ref="A19:I19"/>
    <mergeCell ref="B24:G24"/>
    <mergeCell ref="B40:G40"/>
    <mergeCell ref="B20:G20"/>
    <mergeCell ref="C22:G22"/>
    <mergeCell ref="C23:G23"/>
    <mergeCell ref="C21:G21"/>
    <mergeCell ref="D35:G35"/>
    <mergeCell ref="D33:G33"/>
    <mergeCell ref="D34:G34"/>
    <mergeCell ref="D37:G37"/>
    <mergeCell ref="D38:G38"/>
    <mergeCell ref="A39:I39"/>
    <mergeCell ref="I21:I23"/>
    <mergeCell ref="D27:G27"/>
    <mergeCell ref="E28:G28"/>
    <mergeCell ref="E29:G29"/>
    <mergeCell ref="E30:G30"/>
    <mergeCell ref="E31:G31"/>
    <mergeCell ref="E32:G32"/>
    <mergeCell ref="H28:I28"/>
    <mergeCell ref="H29:I29"/>
    <mergeCell ref="H30:I30"/>
    <mergeCell ref="H31:I31"/>
    <mergeCell ref="H32:I32"/>
    <mergeCell ref="C25:G25"/>
    <mergeCell ref="C26:G26"/>
    <mergeCell ref="C36:G36"/>
    <mergeCell ref="C41:G41"/>
  </mergeCells>
  <pageMargins left="0.25" right="0.25" top="0.3" bottom="0.75" header="0.3" footer="0.3"/>
  <pageSetup orientation="landscape" r:id="rId1"/>
  <headerFooter>
    <oddFooter>&amp;RPage &amp;P of &amp;N&amp;LDGS-30-382
(Rev. 07/21)&amp;CProject Number: xxx-xxxxx-xxx</oddFooter>
  </headerFooter>
  <ignoredErrors>
    <ignoredError sqref="H2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DGS-30-382</vt:lpstr>
      <vt:lpstr>'DGS-30-382'!Print_Area</vt:lpstr>
      <vt:lpstr>'DGS-30-382'!Print_Titles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2021-07-15T22:26:51Z</dcterms:created>
  <dcterms:modified xsi:type="dcterms:W3CDTF">2021-07-15T22:27:05Z</dcterms:modified>
  <cp:category/>
  <cp:contentStatus/>
</cp:coreProperties>
</file>